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6" yWindow="576" windowWidth="16212" windowHeight="7872"/>
  </bookViews>
  <sheets>
    <sheet name="PresupuestoEgresosAprobadoporCl" sheetId="1" r:id="rId1"/>
  </sheets>
  <externalReferences>
    <externalReference r:id="rId2"/>
  </externalReferences>
  <definedNames>
    <definedName name="_xlnm.Print_Area" localSheetId="0">PresupuestoEgresosAprobadoporCl!$A$1:$S$234</definedName>
  </definedNames>
  <calcPr calcId="145621"/>
</workbook>
</file>

<file path=xl/calcChain.xml><?xml version="1.0" encoding="utf-8"?>
<calcChain xmlns="http://schemas.openxmlformats.org/spreadsheetml/2006/main">
  <c r="P227" i="1" l="1"/>
  <c r="P222" i="1"/>
  <c r="P203" i="1"/>
  <c r="P201" i="1"/>
  <c r="P196" i="1"/>
  <c r="P189" i="1"/>
  <c r="P184" i="1"/>
  <c r="P179" i="1"/>
  <c r="P170" i="1"/>
  <c r="P161" i="1"/>
  <c r="P152" i="1"/>
  <c r="P150" i="1"/>
  <c r="P145" i="1"/>
  <c r="P132" i="1"/>
  <c r="P121" i="1"/>
  <c r="P102" i="1"/>
  <c r="P97" i="1"/>
  <c r="P86" i="1"/>
  <c r="P71" i="1"/>
  <c r="P60" i="1"/>
  <c r="P53" i="1"/>
  <c r="P46" i="1"/>
  <c r="P27" i="1"/>
  <c r="P16" i="1"/>
  <c r="P226" i="1"/>
  <c r="P221" i="1"/>
  <c r="P200" i="1"/>
  <c r="P195" i="1"/>
  <c r="P193" i="1"/>
  <c r="P188" i="1"/>
  <c r="P183" i="1"/>
  <c r="P178" i="1"/>
  <c r="P176" i="1"/>
  <c r="P174" i="1"/>
  <c r="P169" i="1"/>
  <c r="P167" i="1"/>
  <c r="P165" i="1"/>
  <c r="P160" i="1"/>
  <c r="P158" i="1"/>
  <c r="P149" i="1"/>
  <c r="P142" i="1"/>
  <c r="P140" i="1"/>
  <c r="P138" i="1"/>
  <c r="P136" i="1"/>
  <c r="P131" i="1"/>
  <c r="P129" i="1"/>
  <c r="P127" i="1"/>
  <c r="P125" i="1"/>
  <c r="P120" i="1"/>
  <c r="P118" i="1"/>
  <c r="P101" i="1"/>
  <c r="P96" i="1"/>
  <c r="P94" i="1"/>
  <c r="P92" i="1"/>
  <c r="P90" i="1"/>
  <c r="P85" i="1"/>
  <c r="P83" i="1"/>
  <c r="P81" i="1"/>
  <c r="P79" i="1"/>
  <c r="P68" i="1"/>
  <c r="P66" i="1"/>
  <c r="P64" i="1"/>
  <c r="P59" i="1"/>
  <c r="P57" i="1"/>
  <c r="P52" i="1"/>
  <c r="P50" i="1"/>
  <c r="P45" i="1"/>
  <c r="P43" i="1"/>
  <c r="P41" i="1"/>
  <c r="P39" i="1"/>
  <c r="P37" i="1"/>
  <c r="P35" i="1"/>
  <c r="P33" i="1"/>
  <c r="P31" i="1"/>
  <c r="P26" i="1"/>
  <c r="P24" i="1"/>
  <c r="P22" i="1"/>
  <c r="P20" i="1"/>
  <c r="P15" i="1"/>
  <c r="P13" i="1"/>
  <c r="P229" i="1" l="1"/>
  <c r="P73" i="1" l="1"/>
  <c r="P8" i="1" s="1"/>
</calcChain>
</file>

<file path=xl/sharedStrings.xml><?xml version="1.0" encoding="utf-8"?>
<sst xmlns="http://schemas.openxmlformats.org/spreadsheetml/2006/main" count="129" uniqueCount="93">
  <si>
    <r>
      <rPr>
        <b/>
        <sz val="14"/>
        <rFont val="Calibri"/>
      </rPr>
      <t>GOBIERNO DEL ESTADO DE BAJA CALIFORNIA</t>
    </r>
  </si>
  <si>
    <r>
      <rPr>
        <b/>
        <sz val="12"/>
        <rFont val="Calibri"/>
      </rPr>
      <t>SECRETARÍA DE PLANEACIÓN Y FINANZAS</t>
    </r>
  </si>
  <si>
    <r>
      <rPr>
        <b/>
        <sz val="12"/>
        <rFont val="Calibri"/>
      </rPr>
      <t>Presupuesto de Egresos para el Ejercicio Fiscal 2019</t>
    </r>
  </si>
  <si>
    <r>
      <rPr>
        <b/>
        <sz val="8"/>
        <rFont val="Calibri"/>
      </rPr>
      <t xml:space="preserve">Total  	</t>
    </r>
  </si>
  <si>
    <r>
      <rPr>
        <b/>
        <sz val="8"/>
        <rFont val="Calibri"/>
      </rPr>
      <t>GOBIERNO</t>
    </r>
  </si>
  <si>
    <r>
      <rPr>
        <sz val="8"/>
        <rFont val="Calibri"/>
      </rPr>
      <t>LEGISLACION</t>
    </r>
  </si>
  <si>
    <r>
      <rPr>
        <sz val="8"/>
        <rFont val="Calibri"/>
      </rPr>
      <t>LEGISLACIÓN</t>
    </r>
  </si>
  <si>
    <r>
      <rPr>
        <sz val="8"/>
        <rFont val="Calibri"/>
      </rPr>
      <t>FISCALIZACIÓN</t>
    </r>
  </si>
  <si>
    <r>
      <rPr>
        <b/>
        <sz val="8"/>
        <rFont val="Calibri"/>
      </rPr>
      <t>Total por Funcion:</t>
    </r>
  </si>
  <si>
    <r>
      <rPr>
        <sz val="8"/>
        <rFont val="Calibri"/>
      </rPr>
      <t>JUSTICIA</t>
    </r>
  </si>
  <si>
    <r>
      <rPr>
        <sz val="8"/>
        <rFont val="Calibri"/>
      </rPr>
      <t>IMPARTICIÓN DE JUSTICIA</t>
    </r>
  </si>
  <si>
    <r>
      <rPr>
        <sz val="8"/>
        <rFont val="Calibri"/>
      </rPr>
      <t>PROCURACIÓN DE JUSTICIA</t>
    </r>
  </si>
  <si>
    <r>
      <rPr>
        <sz val="8"/>
        <rFont val="Calibri"/>
      </rPr>
      <t>RECLUSIÓN Y READAPTACIÓN SOCIAL</t>
    </r>
  </si>
  <si>
    <r>
      <rPr>
        <sz val="8"/>
        <rFont val="Calibri"/>
      </rPr>
      <t>DERECHOS HUMANOS</t>
    </r>
  </si>
  <si>
    <r>
      <rPr>
        <sz val="8"/>
        <rFont val="Calibri"/>
      </rPr>
      <t>COORDINACION DE LA POLITICA DE GOBIERNO</t>
    </r>
  </si>
  <si>
    <r>
      <rPr>
        <sz val="8"/>
        <rFont val="Calibri"/>
      </rPr>
      <t>PRESIDENCIA / GUBERNATURA</t>
    </r>
  </si>
  <si>
    <r>
      <rPr>
        <sz val="8"/>
        <rFont val="Calibri"/>
      </rPr>
      <t>POLÍTICA INTERIOR</t>
    </r>
  </si>
  <si>
    <r>
      <rPr>
        <sz val="8"/>
        <rFont val="Calibri"/>
      </rPr>
      <t>PRESERVACIÓN Y CUIDADO DEL PATRIMONIO PÚBLICO</t>
    </r>
  </si>
  <si>
    <r>
      <rPr>
        <sz val="8"/>
        <rFont val="Calibri"/>
      </rPr>
      <t>FUNCIÓN PÚBLICA</t>
    </r>
  </si>
  <si>
    <r>
      <rPr>
        <sz val="8"/>
        <rFont val="Calibri"/>
      </rPr>
      <t>ASUNTOS JURÍDICOS</t>
    </r>
  </si>
  <si>
    <r>
      <rPr>
        <sz val="8"/>
        <rFont val="Calibri"/>
      </rPr>
      <t>ORGANIZACIÓN DE PROCESOS ELECTORALES</t>
    </r>
  </si>
  <si>
    <r>
      <rPr>
        <sz val="8"/>
        <rFont val="Calibri"/>
      </rPr>
      <t>TERRITORIO</t>
    </r>
  </si>
  <si>
    <r>
      <rPr>
        <sz val="8"/>
        <rFont val="Calibri"/>
      </rPr>
      <t>OTROS</t>
    </r>
  </si>
  <si>
    <r>
      <rPr>
        <sz val="8"/>
        <rFont val="Calibri"/>
      </rPr>
      <t>ASUNTOS FINANCIEROS Y HACENDARIOS</t>
    </r>
  </si>
  <si>
    <r>
      <rPr>
        <sz val="8"/>
        <rFont val="Calibri"/>
      </rPr>
      <t>ASUNTOS FINANCIEROS</t>
    </r>
  </si>
  <si>
    <r>
      <rPr>
        <sz val="8"/>
        <rFont val="Calibri"/>
      </rPr>
      <t>ASUNTOS HACENDARIOS</t>
    </r>
  </si>
  <si>
    <r>
      <rPr>
        <sz val="8"/>
        <rFont val="Calibri"/>
      </rPr>
      <t>ASUNTOS DE ORDEN PUBLICO Y DE SEGURIDAD INTERIOR</t>
    </r>
  </si>
  <si>
    <r>
      <rPr>
        <sz val="8"/>
        <rFont val="Calibri"/>
      </rPr>
      <t>POLICÍA</t>
    </r>
  </si>
  <si>
    <r>
      <rPr>
        <sz val="8"/>
        <rFont val="Calibri"/>
      </rPr>
      <t>PROTECCIÓN CIVIL</t>
    </r>
  </si>
  <si>
    <r>
      <rPr>
        <sz val="8"/>
        <rFont val="Calibri"/>
      </rPr>
      <t>OTROS SERVICIOS GENERALES</t>
    </r>
  </si>
  <si>
    <r>
      <rPr>
        <sz val="8"/>
        <rFont val="Calibri"/>
      </rPr>
      <t>SERVICIOS REGISTRALES, ADMINISTRATIVOS Y PATRIMONIALES</t>
    </r>
  </si>
  <si>
    <r>
      <rPr>
        <sz val="8"/>
        <rFont val="Calibri"/>
      </rPr>
      <t>SERVICIOS DE COMUNICACIÓN Y MEDIOS</t>
    </r>
  </si>
  <si>
    <r>
      <rPr>
        <sz val="8"/>
        <rFont val="Calibri"/>
      </rPr>
      <t>ACCESO A LA INFORMACIÓN PÚBLICA GUBERNAMENTAL</t>
    </r>
  </si>
  <si>
    <r>
      <rPr>
        <b/>
        <sz val="8"/>
        <rFont val="Calibri"/>
      </rPr>
      <t>Total por Finalidad:</t>
    </r>
  </si>
  <si>
    <r>
      <rPr>
        <b/>
        <sz val="8"/>
        <rFont val="Calibri"/>
      </rPr>
      <t>DESARROLLO SOCIAL</t>
    </r>
  </si>
  <si>
    <r>
      <rPr>
        <sz val="8"/>
        <rFont val="Calibri"/>
      </rPr>
      <t>PROTECCION AMBIENTAL</t>
    </r>
  </si>
  <si>
    <r>
      <rPr>
        <sz val="8"/>
        <rFont val="Calibri"/>
      </rPr>
      <t>ORDENACIÓN DE DESECHOS</t>
    </r>
  </si>
  <si>
    <r>
      <rPr>
        <sz val="8"/>
        <rFont val="Calibri"/>
      </rPr>
      <t>REDUCCIÓN DE LA CONTAMINACIÓN</t>
    </r>
  </si>
  <si>
    <r>
      <rPr>
        <sz val="8"/>
        <rFont val="Calibri"/>
      </rPr>
      <t>PROTECCIÓN DE LA DIVERSIDAD BIOLÓGICA Y DEL PAISAJE</t>
    </r>
  </si>
  <si>
    <r>
      <rPr>
        <sz val="8"/>
        <rFont val="Calibri"/>
      </rPr>
      <t>OTROS DE PROTECCIÓN AMBIENTAL</t>
    </r>
  </si>
  <si>
    <r>
      <rPr>
        <sz val="8"/>
        <rFont val="Calibri"/>
      </rPr>
      <t>VIVIENDA Y SERVICIOS A LA COMUNIDAD</t>
    </r>
  </si>
  <si>
    <r>
      <rPr>
        <sz val="8"/>
        <rFont val="Calibri"/>
      </rPr>
      <t>URBANIZACIÓN</t>
    </r>
  </si>
  <si>
    <r>
      <rPr>
        <sz val="8"/>
        <rFont val="Calibri"/>
      </rPr>
      <t>DESARROLLO COMUNITARIO</t>
    </r>
  </si>
  <si>
    <r>
      <rPr>
        <sz val="8"/>
        <rFont val="Calibri"/>
      </rPr>
      <t>VIVIENDA</t>
    </r>
  </si>
  <si>
    <r>
      <rPr>
        <sz val="8"/>
        <rFont val="Calibri"/>
      </rPr>
      <t>DESARROLLO REGIONAL</t>
    </r>
  </si>
  <si>
    <r>
      <rPr>
        <sz val="8"/>
        <rFont val="Calibri"/>
      </rPr>
      <t>SALUD</t>
    </r>
  </si>
  <si>
    <r>
      <rPr>
        <sz val="8"/>
        <rFont val="Calibri"/>
      </rPr>
      <t>GENERACIÓN DE RECURSOS PARA LA SALUD</t>
    </r>
  </si>
  <si>
    <r>
      <rPr>
        <sz val="8"/>
        <rFont val="Calibri"/>
      </rPr>
      <t>&lt;PresupEgreAprobporClasifFunGastoDet&gt;</t>
    </r>
  </si>
  <si>
    <r>
      <rPr>
        <sz val="8"/>
        <rFont val="Calibri"/>
      </rPr>
      <t>1/22/19 10:11 AM</t>
    </r>
  </si>
  <si>
    <r>
      <rPr>
        <sz val="8"/>
        <rFont val="Calibri"/>
      </rPr>
      <t>Page 1 of</t>
    </r>
  </si>
  <si>
    <r>
      <rPr>
        <sz val="8"/>
        <rFont val="Calibri"/>
      </rPr>
      <t xml:space="preserve"> 3</t>
    </r>
  </si>
  <si>
    <r>
      <rPr>
        <sz val="8"/>
        <rFont val="Calibri"/>
      </rPr>
      <t>RECREACION, CULTURA Y OTRAS MANIFESTACIONES SOCIALES</t>
    </r>
  </si>
  <si>
    <r>
      <rPr>
        <sz val="8"/>
        <rFont val="Calibri"/>
      </rPr>
      <t>DEPORTE Y RECREACIÓN</t>
    </r>
  </si>
  <si>
    <r>
      <rPr>
        <sz val="8"/>
        <rFont val="Calibri"/>
      </rPr>
      <t>CULTURA</t>
    </r>
  </si>
  <si>
    <r>
      <rPr>
        <sz val="8"/>
        <rFont val="Calibri"/>
      </rPr>
      <t>EDUCACION</t>
    </r>
  </si>
  <si>
    <r>
      <rPr>
        <sz val="8"/>
        <rFont val="Calibri"/>
      </rPr>
      <t>EDUCACIÓN BÁSICA</t>
    </r>
  </si>
  <si>
    <r>
      <rPr>
        <sz val="8"/>
        <rFont val="Calibri"/>
      </rPr>
      <t>EDUCACIÓN MEDIA SUPERIOR</t>
    </r>
  </si>
  <si>
    <r>
      <rPr>
        <sz val="8"/>
        <rFont val="Calibri"/>
      </rPr>
      <t>EDUCACIÓN SUPERIOR</t>
    </r>
  </si>
  <si>
    <r>
      <rPr>
        <sz val="8"/>
        <rFont val="Calibri"/>
      </rPr>
      <t>OTROS SERVICIOS EDUCATIVOS Y ACTIVIDADES INHERENTES</t>
    </r>
  </si>
  <si>
    <r>
      <rPr>
        <sz val="8"/>
        <rFont val="Calibri"/>
      </rPr>
      <t>PROTECCION SOCIAL</t>
    </r>
  </si>
  <si>
    <r>
      <rPr>
        <sz val="8"/>
        <rFont val="Calibri"/>
      </rPr>
      <t>FAMILIA E HIJOS</t>
    </r>
  </si>
  <si>
    <r>
      <rPr>
        <sz val="8"/>
        <rFont val="Calibri"/>
      </rPr>
      <t>DESEMPLEO</t>
    </r>
  </si>
  <si>
    <r>
      <rPr>
        <sz val="8"/>
        <rFont val="Calibri"/>
      </rPr>
      <t>ALIMENTACIÓN Y NUTRICIÓN</t>
    </r>
  </si>
  <si>
    <r>
      <rPr>
        <sz val="8"/>
        <rFont val="Calibri"/>
      </rPr>
      <t>OTROS GRUPOS VULNERABLES</t>
    </r>
  </si>
  <si>
    <r>
      <rPr>
        <sz val="8"/>
        <rFont val="Calibri"/>
      </rPr>
      <t>OTROS DE SEGURIDAD SOCIAL Y ASISTENCIA SOCIAL</t>
    </r>
  </si>
  <si>
    <r>
      <rPr>
        <sz val="8"/>
        <rFont val="Calibri"/>
      </rPr>
      <t>OTROS ASUNTOS SOCIALES</t>
    </r>
  </si>
  <si>
    <r>
      <rPr>
        <b/>
        <sz val="8"/>
        <rFont val="Calibri"/>
      </rPr>
      <t>DESARROLLO ECONOMICO</t>
    </r>
  </si>
  <si>
    <r>
      <rPr>
        <sz val="8"/>
        <rFont val="Calibri"/>
      </rPr>
      <t>ASUNTOS ECONOMICOS, COMERCIALES Y LABORALES EN GENERAL</t>
    </r>
  </si>
  <si>
    <r>
      <rPr>
        <sz val="8"/>
        <rFont val="Calibri"/>
      </rPr>
      <t>ASUNTOS ECONÓMICOS Y COMERCIALES EN GENERAL</t>
    </r>
  </si>
  <si>
    <r>
      <rPr>
        <sz val="8"/>
        <rFont val="Calibri"/>
      </rPr>
      <t>ASUNTOS LABORALES GENERALES</t>
    </r>
  </si>
  <si>
    <r>
      <rPr>
        <sz val="8"/>
        <rFont val="Calibri"/>
      </rPr>
      <t>AGROPECUARIA, SILVICULTURA, PESCA Y CAZA</t>
    </r>
  </si>
  <si>
    <r>
      <rPr>
        <sz val="8"/>
        <rFont val="Calibri"/>
      </rPr>
      <t>AGROPECUARIA</t>
    </r>
  </si>
  <si>
    <r>
      <rPr>
        <sz val="8"/>
        <rFont val="Calibri"/>
      </rPr>
      <t>ACUACULTURA, PESCA Y CAZA</t>
    </r>
  </si>
  <si>
    <r>
      <rPr>
        <sz val="8"/>
        <rFont val="Calibri"/>
      </rPr>
      <t>HIDROAGRÍCOLA</t>
    </r>
  </si>
  <si>
    <r>
      <rPr>
        <sz val="8"/>
        <rFont val="Calibri"/>
      </rPr>
      <t>TRANSPORTE</t>
    </r>
  </si>
  <si>
    <r>
      <rPr>
        <sz val="8"/>
        <rFont val="Calibri"/>
      </rPr>
      <t>TRANSPORTE POR CARRETERA</t>
    </r>
  </si>
  <si>
    <r>
      <rPr>
        <sz val="8"/>
        <rFont val="Calibri"/>
      </rPr>
      <t>TRANSPORTE POR FERROCARRIL</t>
    </r>
  </si>
  <si>
    <r>
      <rPr>
        <sz val="8"/>
        <rFont val="Calibri"/>
      </rPr>
      <t>TRANSPORTE AÉREO</t>
    </r>
  </si>
  <si>
    <r>
      <rPr>
        <sz val="8"/>
        <rFont val="Calibri"/>
      </rPr>
      <t>COMUNICACIONES</t>
    </r>
  </si>
  <si>
    <r>
      <rPr>
        <sz val="8"/>
        <rFont val="Calibri"/>
      </rPr>
      <t>TURISMO</t>
    </r>
  </si>
  <si>
    <r>
      <rPr>
        <sz val="8"/>
        <rFont val="Calibri"/>
      </rPr>
      <t>CIENCIA, TECNOLOGIA E INNOVACION</t>
    </r>
  </si>
  <si>
    <r>
      <rPr>
        <sz val="8"/>
        <rFont val="Calibri"/>
      </rPr>
      <t>DESARROLLO TECNOLÓGICO</t>
    </r>
  </si>
  <si>
    <r>
      <rPr>
        <sz val="8"/>
        <rFont val="Calibri"/>
      </rPr>
      <t>SERVICIOS CIENTÍFICOS Y TECNOLÓGICOS</t>
    </r>
  </si>
  <si>
    <r>
      <rPr>
        <sz val="8"/>
        <rFont val="Calibri"/>
      </rPr>
      <t>OTRAS INDUSTRIAS Y OTROS ASUNTOS ECONOMICOS</t>
    </r>
  </si>
  <si>
    <r>
      <rPr>
        <sz val="8"/>
        <rFont val="Calibri"/>
      </rPr>
      <t>OTROS ASUNTOS ECONÓMICOS</t>
    </r>
  </si>
  <si>
    <r>
      <rPr>
        <b/>
        <sz val="8"/>
        <rFont val="Calibri"/>
      </rPr>
      <t>OTRAS NO CLASIFICADAS EN FUNCIONES ANTERIORES</t>
    </r>
  </si>
  <si>
    <r>
      <rPr>
        <sz val="8"/>
        <rFont val="Calibri"/>
      </rPr>
      <t>TRANSACCIONES DE LA DEUDA PUBLICA / COSTO FINANCIERO DE LA DEUDA</t>
    </r>
  </si>
  <si>
    <r>
      <rPr>
        <sz val="8"/>
        <rFont val="Calibri"/>
      </rPr>
      <t>Page 2 of</t>
    </r>
  </si>
  <si>
    <r>
      <rPr>
        <sz val="8"/>
        <rFont val="Calibri"/>
      </rPr>
      <t>DEUDA PÚBLICA INTERNA</t>
    </r>
  </si>
  <si>
    <r>
      <rPr>
        <sz val="8"/>
        <rFont val="Calibri"/>
      </rPr>
      <t xml:space="preserve">TRANSFERENCIAS, PARTICIPACIONES Y APORTACIONES ENTRE DIFERENTES NIVELES Y ORDENES </t>
    </r>
  </si>
  <si>
    <r>
      <rPr>
        <sz val="8"/>
        <rFont val="Calibri"/>
      </rPr>
      <t>TRANSFERENCIAS ENTRE DIFERENTES NIVELES Y ORDENES DE GOBIERNO</t>
    </r>
  </si>
  <si>
    <t xml:space="preserve">Fuente de información: Secretaría de Planeación y Finanzas </t>
  </si>
  <si>
    <r>
      <t xml:space="preserve">Proyecto de </t>
    </r>
    <r>
      <rPr>
        <b/>
        <sz val="12"/>
        <rFont val="Calibri"/>
      </rPr>
      <t>Presupuesto de Egresos para el Ejercicio Fiscal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</si>
</sst>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4"/>
      <color rgb="FF000000"/>
      <name val="SansSerif"/>
      <family val="2"/>
    </font>
    <font>
      <b/>
      <sz val="12"/>
      <color rgb="FF000000"/>
      <name val="SansSerif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b/>
      <sz val="14"/>
      <name val="Calibri"/>
    </font>
    <font>
      <b/>
      <sz val="12"/>
      <name val="Calibri"/>
    </font>
    <font>
      <b/>
      <sz val="8"/>
      <name val="Calibri"/>
    </font>
    <font>
      <sz val="8"/>
      <name val="Calibri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15" borderId="1" xfId="0" applyNumberFormat="1" applyFont="1" applyFill="1" applyBorder="1" applyAlignment="1" applyProtection="1">
      <alignment horizontal="left" vertical="top" wrapText="1"/>
    </xf>
    <xf numFmtId="0" fontId="3" fillId="10" borderId="1" xfId="0" applyNumberFormat="1" applyFont="1" applyFill="1" applyBorder="1" applyAlignment="1" applyProtection="1">
      <alignment horizontal="right" vertical="top" wrapText="1"/>
      <protection locked="0"/>
    </xf>
    <xf numFmtId="0" fontId="4" fillId="15" borderId="1" xfId="0" applyNumberFormat="1" applyFont="1" applyFill="1" applyBorder="1" applyAlignment="1" applyProtection="1">
      <alignment horizontal="left" vertical="top" wrapText="1"/>
    </xf>
    <xf numFmtId="0" fontId="4" fillId="1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8" borderId="1" xfId="0" applyNumberFormat="1" applyFont="1" applyFill="1" applyBorder="1" applyAlignment="1" applyProtection="1">
      <alignment wrapText="1"/>
      <protection locked="0"/>
    </xf>
    <xf numFmtId="43" fontId="0" fillId="2" borderId="0" xfId="1" applyFont="1" applyFill="1" applyBorder="1" applyAlignment="1" applyProtection="1">
      <alignment wrapText="1"/>
      <protection locked="0"/>
    </xf>
    <xf numFmtId="0" fontId="3" fillId="9" borderId="1" xfId="0" applyNumberFormat="1" applyFont="1" applyFill="1" applyBorder="1" applyAlignment="1" applyProtection="1">
      <alignment horizontal="right" vertical="top" wrapText="1"/>
    </xf>
    <xf numFmtId="0" fontId="3" fillId="10" borderId="1" xfId="0" applyNumberFormat="1" applyFont="1" applyFill="1" applyBorder="1" applyAlignment="1" applyProtection="1">
      <alignment horizontal="right" vertical="top" wrapText="1"/>
      <protection locked="0"/>
    </xf>
    <xf numFmtId="43" fontId="3" fillId="9" borderId="1" xfId="1" applyFont="1" applyFill="1" applyBorder="1" applyAlignment="1" applyProtection="1">
      <alignment horizontal="right" vertical="top" wrapText="1"/>
    </xf>
    <xf numFmtId="43" fontId="3" fillId="10" borderId="1" xfId="1" applyFont="1" applyFill="1" applyBorder="1" applyAlignment="1" applyProtection="1">
      <alignment horizontal="right" vertical="top" wrapText="1"/>
      <protection locked="0"/>
    </xf>
    <xf numFmtId="0" fontId="0" fillId="8" borderId="2" xfId="0" applyNumberFormat="1" applyFont="1" applyFill="1" applyBorder="1" applyAlignment="1" applyProtection="1">
      <alignment wrapText="1"/>
      <protection locked="0"/>
    </xf>
    <xf numFmtId="0" fontId="4" fillId="15" borderId="1" xfId="0" applyNumberFormat="1" applyFont="1" applyFill="1" applyBorder="1" applyAlignment="1" applyProtection="1">
      <alignment horizontal="left" vertical="top" wrapText="1"/>
    </xf>
    <xf numFmtId="0" fontId="4" fillId="16" borderId="1" xfId="0" applyNumberFormat="1" applyFont="1" applyFill="1" applyBorder="1" applyAlignment="1" applyProtection="1">
      <alignment horizontal="left" vertical="top" wrapText="1"/>
      <protection locked="0"/>
    </xf>
    <xf numFmtId="0" fontId="4" fillId="17" borderId="1" xfId="0" applyNumberFormat="1" applyFont="1" applyFill="1" applyBorder="1" applyAlignment="1" applyProtection="1">
      <alignment horizontal="center" vertical="top" wrapText="1"/>
    </xf>
    <xf numFmtId="0" fontId="4" fillId="18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NumberFormat="1" applyFont="1" applyFill="1" applyBorder="1" applyAlignment="1" applyProtection="1">
      <alignment horizontal="right" vertical="top" wrapText="1"/>
    </xf>
    <xf numFmtId="0" fontId="4" fillId="12" borderId="1" xfId="0" applyNumberFormat="1" applyFont="1" applyFill="1" applyBorder="1" applyAlignment="1" applyProtection="1">
      <alignment horizontal="right" vertical="top" wrapText="1"/>
      <protection locked="0"/>
    </xf>
    <xf numFmtId="43" fontId="4" fillId="11" borderId="1" xfId="1" applyFont="1" applyFill="1" applyBorder="1" applyAlignment="1" applyProtection="1">
      <alignment horizontal="right" vertical="top" wrapText="1"/>
    </xf>
    <xf numFmtId="43" fontId="4" fillId="12" borderId="1" xfId="1" applyFont="1" applyFill="1" applyBorder="1" applyAlignment="1" applyProtection="1">
      <alignment horizontal="right" vertical="top" wrapText="1"/>
      <protection locked="0"/>
    </xf>
    <xf numFmtId="0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1" fillId="5" borderId="1" xfId="0" applyNumberFormat="1" applyFont="1" applyFill="1" applyBorder="1" applyAlignment="1" applyProtection="1">
      <alignment horizontal="center" vertical="top" wrapText="1"/>
      <protection locked="0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43" fontId="3" fillId="9" borderId="1" xfId="0" applyNumberFormat="1" applyFont="1" applyFill="1" applyBorder="1" applyAlignment="1" applyProtection="1">
      <alignment horizontal="right" vertical="top" wrapText="1"/>
    </xf>
    <xf numFmtId="0" fontId="3" fillId="13" borderId="1" xfId="0" applyNumberFormat="1" applyFont="1" applyFill="1" applyBorder="1" applyAlignment="1" applyProtection="1">
      <alignment horizontal="left" vertical="top" wrapText="1"/>
    </xf>
    <xf numFmtId="0" fontId="3" fillId="14" borderId="1" xfId="0" applyNumberFormat="1" applyFont="1" applyFill="1" applyBorder="1" applyAlignment="1" applyProtection="1">
      <alignment horizontal="left" vertical="top" wrapText="1"/>
      <protection locked="0"/>
    </xf>
    <xf numFmtId="8" fontId="3" fillId="9" borderId="1" xfId="0" applyNumberFormat="1" applyFont="1" applyFill="1" applyBorder="1" applyAlignment="1" applyProtection="1">
      <alignment horizontal="right" vertical="top" wrapText="1"/>
    </xf>
    <xf numFmtId="43" fontId="4" fillId="11" borderId="1" xfId="0" applyNumberFormat="1" applyFont="1" applyFill="1" applyBorder="1" applyAlignment="1" applyProtection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5</xdr:row>
      <xdr:rowOff>0</xdr:rowOff>
    </xdr:to>
    <xdr:pic>
      <xdr:nvPicPr>
        <xdr:cNvPr id="1481946760" name="Picture"/>
        <xdr:cNvPicPr/>
      </xdr:nvPicPr>
      <xdr:blipFill>
        <a:blip xmlns:r="http://schemas.openxmlformats.org/officeDocument/2006/relationships" r:embed="rId1"/>
        <a:srcRect/>
        <a:stretch>
          <a:fillRect r="363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4</xdr:col>
      <xdr:colOff>0</xdr:colOff>
      <xdr:row>112</xdr:row>
      <xdr:rowOff>0</xdr:rowOff>
    </xdr:to>
    <xdr:pic>
      <xdr:nvPicPr>
        <xdr:cNvPr id="563857414" name="Picture"/>
        <xdr:cNvPicPr/>
      </xdr:nvPicPr>
      <xdr:blipFill>
        <a:blip xmlns:r="http://schemas.openxmlformats.org/officeDocument/2006/relationships" r:embed="rId1"/>
        <a:srcRect/>
        <a:stretch>
          <a:fillRect r="363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4</xdr:col>
      <xdr:colOff>0</xdr:colOff>
      <xdr:row>217</xdr:row>
      <xdr:rowOff>0</xdr:rowOff>
    </xdr:to>
    <xdr:pic>
      <xdr:nvPicPr>
        <xdr:cNvPr id="2053706534" name="Picture"/>
        <xdr:cNvPicPr/>
      </xdr:nvPicPr>
      <xdr:blipFill>
        <a:blip xmlns:r="http://schemas.openxmlformats.org/officeDocument/2006/relationships" r:embed="rId1"/>
        <a:srcRect/>
        <a:stretch>
          <a:fillRect r="3636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reccion%20de%20Presupuesto\amorales\2019\PRESUPUESTO%202019\PROYECTO%20PPTO.%202019\Catalogo%20finalidad-fun-Subf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finalidad-fun-Subfun"/>
      <sheetName val="Proy 2019"/>
      <sheetName val="Clasif Func"/>
    </sheetNames>
    <sheetDataSet>
      <sheetData sheetId="0"/>
      <sheetData sheetId="1"/>
      <sheetData sheetId="2">
        <row r="2">
          <cell r="H2" t="str">
            <v>FI</v>
          </cell>
          <cell r="I2" t="str">
            <v>FU</v>
          </cell>
          <cell r="J2" t="str">
            <v>SF</v>
          </cell>
          <cell r="K2" t="str">
            <v>PROY 2019</v>
          </cell>
        </row>
        <row r="3">
          <cell r="G3" t="str">
            <v>LEGISLACIÓN</v>
          </cell>
          <cell r="H3" t="str">
            <v>1</v>
          </cell>
          <cell r="I3" t="str">
            <v>1</v>
          </cell>
          <cell r="J3" t="str">
            <v>1</v>
          </cell>
          <cell r="K3">
            <v>574977546.48000038</v>
          </cell>
        </row>
        <row r="4">
          <cell r="G4" t="str">
            <v>FISCALIZACIÓN</v>
          </cell>
          <cell r="H4" t="str">
            <v>1</v>
          </cell>
          <cell r="I4" t="str">
            <v>1</v>
          </cell>
          <cell r="J4" t="str">
            <v>2</v>
          </cell>
          <cell r="K4">
            <v>191758156.24000001</v>
          </cell>
        </row>
        <row r="5">
          <cell r="G5" t="str">
            <v>IMPARTICIÓN DE JUSTICIA</v>
          </cell>
          <cell r="H5" t="str">
            <v>1</v>
          </cell>
          <cell r="I5" t="str">
            <v>2</v>
          </cell>
          <cell r="J5" t="str">
            <v>1</v>
          </cell>
          <cell r="K5">
            <v>1070248823.6</v>
          </cell>
        </row>
        <row r="6">
          <cell r="G6" t="str">
            <v>PROCURACIÓN DE JUSTICIA</v>
          </cell>
          <cell r="H6" t="str">
            <v>1</v>
          </cell>
          <cell r="I6" t="str">
            <v>2</v>
          </cell>
          <cell r="J6" t="str">
            <v>2</v>
          </cell>
          <cell r="K6">
            <v>1422189585.8999991</v>
          </cell>
        </row>
        <row r="7">
          <cell r="G7" t="str">
            <v>RECLUSIÓN Y READAPTACIÓN SOCIAL</v>
          </cell>
          <cell r="H7" t="str">
            <v>1</v>
          </cell>
          <cell r="I7" t="str">
            <v>2</v>
          </cell>
          <cell r="J7" t="str">
            <v>3</v>
          </cell>
          <cell r="K7">
            <v>1081912008.1999993</v>
          </cell>
        </row>
        <row r="8">
          <cell r="G8" t="str">
            <v>DERECHOS HUMANOS</v>
          </cell>
          <cell r="H8" t="str">
            <v>1</v>
          </cell>
          <cell r="I8" t="str">
            <v>2</v>
          </cell>
          <cell r="J8" t="str">
            <v>4</v>
          </cell>
          <cell r="K8">
            <v>72096233.060000002</v>
          </cell>
        </row>
        <row r="9">
          <cell r="G9" t="str">
            <v>PRESIDENCIA / GUBERNATURA</v>
          </cell>
          <cell r="H9" t="str">
            <v>1</v>
          </cell>
          <cell r="I9" t="str">
            <v>3</v>
          </cell>
          <cell r="J9" t="str">
            <v>1</v>
          </cell>
          <cell r="K9">
            <v>51840987.020000018</v>
          </cell>
        </row>
        <row r="10">
          <cell r="G10" t="str">
            <v>POLÍTICA INTERIOR</v>
          </cell>
          <cell r="H10" t="str">
            <v>1</v>
          </cell>
          <cell r="I10" t="str">
            <v>3</v>
          </cell>
          <cell r="J10" t="str">
            <v>2</v>
          </cell>
          <cell r="K10">
            <v>20474796.249999996</v>
          </cell>
        </row>
        <row r="11">
          <cell r="G11" t="str">
            <v>PRESERVACIÓN Y CUIDADO DEL PATRIMONIO PÚBLICO</v>
          </cell>
          <cell r="H11" t="str">
            <v>1</v>
          </cell>
          <cell r="I11" t="str">
            <v>3</v>
          </cell>
          <cell r="J11" t="str">
            <v>3</v>
          </cell>
          <cell r="K11">
            <v>66621727.789999999</v>
          </cell>
        </row>
        <row r="12">
          <cell r="G12" t="str">
            <v>FUNCIÓN PÚBLICA</v>
          </cell>
          <cell r="H12" t="str">
            <v>1</v>
          </cell>
          <cell r="I12" t="str">
            <v>3</v>
          </cell>
          <cell r="J12" t="str">
            <v>4</v>
          </cell>
          <cell r="K12">
            <v>78935111.559999943</v>
          </cell>
        </row>
        <row r="13">
          <cell r="G13" t="str">
            <v>ASUNTOS JURÍDICOS</v>
          </cell>
          <cell r="H13" t="str">
            <v>1</v>
          </cell>
          <cell r="I13" t="str">
            <v>3</v>
          </cell>
          <cell r="J13" t="str">
            <v>5</v>
          </cell>
          <cell r="K13">
            <v>56922390.220000006</v>
          </cell>
        </row>
        <row r="14">
          <cell r="G14" t="str">
            <v>ORGANIZACIÓN DE PROCESOS ELECTORALES</v>
          </cell>
          <cell r="H14" t="str">
            <v>1</v>
          </cell>
          <cell r="I14" t="str">
            <v>3</v>
          </cell>
          <cell r="J14" t="str">
            <v>6</v>
          </cell>
          <cell r="K14">
            <v>469654626.60000002</v>
          </cell>
        </row>
        <row r="15">
          <cell r="G15" t="str">
            <v>TERRITORIO</v>
          </cell>
          <cell r="H15" t="str">
            <v>1</v>
          </cell>
          <cell r="I15" t="str">
            <v>3</v>
          </cell>
          <cell r="J15" t="str">
            <v>8</v>
          </cell>
          <cell r="K15">
            <v>10626361.490000002</v>
          </cell>
        </row>
        <row r="16">
          <cell r="G16" t="str">
            <v>OTROS</v>
          </cell>
          <cell r="H16" t="str">
            <v>1</v>
          </cell>
          <cell r="I16" t="str">
            <v>3</v>
          </cell>
          <cell r="J16" t="str">
            <v>9</v>
          </cell>
          <cell r="K16">
            <v>1308349443.5900006</v>
          </cell>
        </row>
        <row r="17">
          <cell r="G17" t="str">
            <v>ASUNTOS FINANCIEROS</v>
          </cell>
          <cell r="H17" t="str">
            <v>1</v>
          </cell>
          <cell r="I17" t="str">
            <v>5</v>
          </cell>
          <cell r="J17" t="str">
            <v>1</v>
          </cell>
          <cell r="K17">
            <v>162207139.45000002</v>
          </cell>
        </row>
        <row r="18">
          <cell r="G18" t="str">
            <v>ASUNTOS HACENDARIOS</v>
          </cell>
          <cell r="H18" t="str">
            <v>1</v>
          </cell>
          <cell r="I18" t="str">
            <v>5</v>
          </cell>
          <cell r="J18" t="str">
            <v>2</v>
          </cell>
          <cell r="K18">
            <v>585042101.86999977</v>
          </cell>
        </row>
        <row r="19">
          <cell r="G19" t="str">
            <v>POLICÍA</v>
          </cell>
          <cell r="H19" t="str">
            <v>1</v>
          </cell>
          <cell r="I19" t="str">
            <v>7</v>
          </cell>
          <cell r="J19" t="str">
            <v>1</v>
          </cell>
          <cell r="K19">
            <v>613495496.57999837</v>
          </cell>
        </row>
        <row r="20">
          <cell r="G20" t="str">
            <v>PROTECCIÓN CIVIL</v>
          </cell>
          <cell r="H20" t="str">
            <v>1</v>
          </cell>
          <cell r="I20" t="str">
            <v>7</v>
          </cell>
          <cell r="J20" t="str">
            <v>2</v>
          </cell>
          <cell r="K20">
            <v>7495345.1599999992</v>
          </cell>
        </row>
        <row r="21">
          <cell r="G21" t="str">
            <v>SERVICIOS REGISTRALES, ADMINISTRATIVOS Y PATRIMONIALES</v>
          </cell>
          <cell r="H21" t="str">
            <v>1</v>
          </cell>
          <cell r="I21" t="str">
            <v>8</v>
          </cell>
          <cell r="J21" t="str">
            <v>1</v>
          </cell>
          <cell r="K21">
            <v>165435768.25000012</v>
          </cell>
        </row>
        <row r="22">
          <cell r="G22" t="str">
            <v>SERVICIOS DE COMUNICACIÓN Y MEDIOS</v>
          </cell>
          <cell r="H22" t="str">
            <v>1</v>
          </cell>
          <cell r="I22" t="str">
            <v>8</v>
          </cell>
          <cell r="J22" t="str">
            <v>3</v>
          </cell>
          <cell r="K22">
            <v>31760053.66</v>
          </cell>
        </row>
        <row r="23">
          <cell r="G23" t="str">
            <v>ACCESO A LA INFORMACIÓN PÚBLICA GUBERNAMENTAL</v>
          </cell>
          <cell r="H23" t="str">
            <v>1</v>
          </cell>
          <cell r="I23" t="str">
            <v>8</v>
          </cell>
          <cell r="J23" t="str">
            <v>4</v>
          </cell>
          <cell r="K23">
            <v>20004079.240000002</v>
          </cell>
        </row>
        <row r="24">
          <cell r="G24" t="str">
            <v>OTROS</v>
          </cell>
          <cell r="H24" t="str">
            <v>1</v>
          </cell>
          <cell r="I24" t="str">
            <v>8</v>
          </cell>
          <cell r="J24" t="str">
            <v>5</v>
          </cell>
          <cell r="K24">
            <v>1801420840.4699967</v>
          </cell>
        </row>
        <row r="25">
          <cell r="G25" t="str">
            <v>ORDENACIÓN DE DESECHOS</v>
          </cell>
          <cell r="H25" t="str">
            <v>2</v>
          </cell>
          <cell r="I25" t="str">
            <v>1</v>
          </cell>
          <cell r="J25" t="str">
            <v>1</v>
          </cell>
          <cell r="K25">
            <v>2629874.09</v>
          </cell>
        </row>
        <row r="26">
          <cell r="G26" t="str">
            <v>REDUCCIÓN DE LA CONTAMINACIÓN</v>
          </cell>
          <cell r="H26" t="str">
            <v>2</v>
          </cell>
          <cell r="I26" t="str">
            <v>1</v>
          </cell>
          <cell r="J26" t="str">
            <v>4</v>
          </cell>
          <cell r="K26">
            <v>24049142.679999992</v>
          </cell>
        </row>
        <row r="27">
          <cell r="G27" t="str">
            <v>PROTECCIÓN DE LA DIVERSIDAD BIOLÓGICA Y DEL PAISAJE</v>
          </cell>
          <cell r="H27" t="str">
            <v>2</v>
          </cell>
          <cell r="I27" t="str">
            <v>1</v>
          </cell>
          <cell r="J27" t="str">
            <v>5</v>
          </cell>
          <cell r="K27">
            <v>11728588.490000002</v>
          </cell>
        </row>
        <row r="28">
          <cell r="G28" t="str">
            <v>OTROS DE PROTECCIÓN AMBIENTAL</v>
          </cell>
          <cell r="H28" t="str">
            <v>2</v>
          </cell>
          <cell r="I28" t="str">
            <v>1</v>
          </cell>
          <cell r="J28" t="str">
            <v>6</v>
          </cell>
          <cell r="K28">
            <v>7703509.9200000018</v>
          </cell>
        </row>
        <row r="29">
          <cell r="G29" t="str">
            <v>URBANIZACIÓN</v>
          </cell>
          <cell r="H29" t="str">
            <v>2</v>
          </cell>
          <cell r="I29" t="str">
            <v>2</v>
          </cell>
          <cell r="J29" t="str">
            <v>1</v>
          </cell>
          <cell r="K29">
            <v>124741723.00000001</v>
          </cell>
        </row>
        <row r="30">
          <cell r="G30" t="str">
            <v>DESARROLLO COMUNITARIO</v>
          </cell>
          <cell r="H30" t="str">
            <v>2</v>
          </cell>
          <cell r="I30" t="str">
            <v>2</v>
          </cell>
          <cell r="J30" t="str">
            <v>2</v>
          </cell>
          <cell r="K30">
            <v>21653962.82</v>
          </cell>
        </row>
        <row r="31">
          <cell r="G31" t="str">
            <v>VIVIENDA</v>
          </cell>
          <cell r="H31" t="str">
            <v>2</v>
          </cell>
          <cell r="I31" t="str">
            <v>2</v>
          </cell>
          <cell r="J31" t="str">
            <v>5</v>
          </cell>
          <cell r="K31">
            <v>25388822.890000001</v>
          </cell>
        </row>
        <row r="32">
          <cell r="G32" t="str">
            <v>DESARROLLO REGIONAL</v>
          </cell>
          <cell r="H32" t="str">
            <v>2</v>
          </cell>
          <cell r="I32" t="str">
            <v>2</v>
          </cell>
          <cell r="J32" t="str">
            <v>7</v>
          </cell>
          <cell r="K32">
            <v>37350285.789999999</v>
          </cell>
        </row>
        <row r="33">
          <cell r="G33" t="str">
            <v>GENERACIÓN DE RECURSOS PARA LA SALUD</v>
          </cell>
          <cell r="H33" t="str">
            <v>2</v>
          </cell>
          <cell r="I33" t="str">
            <v>3</v>
          </cell>
          <cell r="J33" t="str">
            <v>3</v>
          </cell>
          <cell r="K33">
            <v>29780673.039999999</v>
          </cell>
        </row>
        <row r="34">
          <cell r="G34" t="str">
            <v>DEPORTE Y RECREACIÓN</v>
          </cell>
          <cell r="H34" t="str">
            <v>2</v>
          </cell>
          <cell r="I34" t="str">
            <v>4</v>
          </cell>
          <cell r="J34" t="str">
            <v>1</v>
          </cell>
          <cell r="K34">
            <v>22500000</v>
          </cell>
        </row>
        <row r="35">
          <cell r="G35" t="str">
            <v>CULTURA</v>
          </cell>
          <cell r="H35" t="str">
            <v>2</v>
          </cell>
          <cell r="I35" t="str">
            <v>4</v>
          </cell>
          <cell r="J35" t="str">
            <v>2</v>
          </cell>
          <cell r="K35">
            <v>8916525</v>
          </cell>
        </row>
        <row r="36">
          <cell r="G36" t="str">
            <v>EDUCACIÓN BÁSICA</v>
          </cell>
          <cell r="H36" t="str">
            <v>2</v>
          </cell>
          <cell r="I36" t="str">
            <v>5</v>
          </cell>
          <cell r="J36" t="str">
            <v>1</v>
          </cell>
          <cell r="K36">
            <v>10054405068.000002</v>
          </cell>
        </row>
        <row r="37">
          <cell r="G37" t="str">
            <v>EDUCACIÓN MEDIA SUPERIOR</v>
          </cell>
          <cell r="H37" t="str">
            <v>2</v>
          </cell>
          <cell r="I37" t="str">
            <v>5</v>
          </cell>
          <cell r="J37" t="str">
            <v>2</v>
          </cell>
          <cell r="K37">
            <v>121842347.89999999</v>
          </cell>
        </row>
        <row r="38">
          <cell r="G38" t="str">
            <v>EDUCACIÓN SUPERIOR</v>
          </cell>
          <cell r="H38" t="str">
            <v>2</v>
          </cell>
          <cell r="I38" t="str">
            <v>5</v>
          </cell>
          <cell r="J38" t="str">
            <v>3</v>
          </cell>
          <cell r="K38">
            <v>1656998397.48</v>
          </cell>
        </row>
        <row r="39">
          <cell r="G39" t="str">
            <v>OTROS SERVICIOS EDUCATIVOS Y ACTIVIDADES INHERENTES</v>
          </cell>
          <cell r="H39" t="str">
            <v>2</v>
          </cell>
          <cell r="I39" t="str">
            <v>5</v>
          </cell>
          <cell r="J39" t="str">
            <v>6</v>
          </cell>
          <cell r="K39">
            <v>88455849.260000005</v>
          </cell>
        </row>
        <row r="40">
          <cell r="G40" t="str">
            <v>FAMILIA E HIJOS</v>
          </cell>
          <cell r="H40" t="str">
            <v>2</v>
          </cell>
          <cell r="I40" t="str">
            <v>6</v>
          </cell>
          <cell r="J40" t="str">
            <v>3</v>
          </cell>
          <cell r="K40">
            <v>37073500</v>
          </cell>
        </row>
        <row r="41">
          <cell r="G41" t="str">
            <v>DESEMPLEO</v>
          </cell>
          <cell r="H41" t="str">
            <v>2</v>
          </cell>
          <cell r="I41" t="str">
            <v>6</v>
          </cell>
          <cell r="J41" t="str">
            <v>4</v>
          </cell>
          <cell r="K41">
            <v>25632415.100000005</v>
          </cell>
        </row>
        <row r="42">
          <cell r="G42" t="str">
            <v>ALIMENTACIÓN Y NUTRICIÓN</v>
          </cell>
          <cell r="H42" t="str">
            <v>2</v>
          </cell>
          <cell r="I42" t="str">
            <v>6</v>
          </cell>
          <cell r="J42" t="str">
            <v>5</v>
          </cell>
          <cell r="K42">
            <v>45531329.800000004</v>
          </cell>
        </row>
        <row r="43">
          <cell r="G43" t="str">
            <v>OTROS GRUPOS VULNERABLES</v>
          </cell>
          <cell r="H43" t="str">
            <v>2</v>
          </cell>
          <cell r="I43" t="str">
            <v>6</v>
          </cell>
          <cell r="J43" t="str">
            <v>8</v>
          </cell>
          <cell r="K43">
            <v>380107679.21999997</v>
          </cell>
        </row>
        <row r="44">
          <cell r="G44" t="str">
            <v>OTROS ASUNTOS SOCIALES</v>
          </cell>
          <cell r="H44" t="str">
            <v>2</v>
          </cell>
          <cell r="I44" t="str">
            <v>7</v>
          </cell>
          <cell r="J44" t="str">
            <v>1</v>
          </cell>
          <cell r="K44">
            <v>387998409.66999996</v>
          </cell>
        </row>
        <row r="45">
          <cell r="G45" t="str">
            <v>ASUNTOS ECONÓMICOS Y COMERCIALES EN GENERAL</v>
          </cell>
          <cell r="H45" t="str">
            <v>3</v>
          </cell>
          <cell r="I45" t="str">
            <v>1</v>
          </cell>
          <cell r="J45" t="str">
            <v>1</v>
          </cell>
          <cell r="K45">
            <v>90159170.10999994</v>
          </cell>
        </row>
        <row r="46">
          <cell r="G46" t="str">
            <v>ASUNTOS LABORALES GENERALES</v>
          </cell>
          <cell r="H46" t="str">
            <v>3</v>
          </cell>
          <cell r="I46" t="str">
            <v>1</v>
          </cell>
          <cell r="J46" t="str">
            <v>2</v>
          </cell>
          <cell r="K46">
            <v>135108941.22000012</v>
          </cell>
        </row>
        <row r="47">
          <cell r="G47" t="str">
            <v>AGROPECUARIA</v>
          </cell>
          <cell r="H47" t="str">
            <v>3</v>
          </cell>
          <cell r="I47" t="str">
            <v>2</v>
          </cell>
          <cell r="J47" t="str">
            <v>1</v>
          </cell>
          <cell r="K47">
            <v>91620800.139999941</v>
          </cell>
        </row>
        <row r="48">
          <cell r="G48" t="str">
            <v>ACUACULTURA, PESCA Y CAZA</v>
          </cell>
          <cell r="H48" t="str">
            <v>3</v>
          </cell>
          <cell r="I48" t="str">
            <v>2</v>
          </cell>
          <cell r="J48" t="str">
            <v>3</v>
          </cell>
          <cell r="K48">
            <v>56955429.049999997</v>
          </cell>
        </row>
        <row r="49">
          <cell r="G49" t="str">
            <v>HIDROAGRÍCOLA</v>
          </cell>
          <cell r="H49" t="str">
            <v>3</v>
          </cell>
          <cell r="I49" t="str">
            <v>2</v>
          </cell>
          <cell r="J49" t="str">
            <v>5</v>
          </cell>
          <cell r="K49">
            <v>29670376.77</v>
          </cell>
        </row>
        <row r="50">
          <cell r="G50" t="str">
            <v>TRANSPORTE POR CARRETERA</v>
          </cell>
          <cell r="H50" t="str">
            <v>3</v>
          </cell>
          <cell r="I50" t="str">
            <v>5</v>
          </cell>
          <cell r="J50" t="str">
            <v>1</v>
          </cell>
          <cell r="K50">
            <v>15259300.600000001</v>
          </cell>
        </row>
        <row r="51">
          <cell r="G51" t="str">
            <v>TRANSPORTE POR FERROCARRIL</v>
          </cell>
          <cell r="H51" t="str">
            <v>3</v>
          </cell>
          <cell r="I51" t="str">
            <v>5</v>
          </cell>
          <cell r="J51" t="str">
            <v>3</v>
          </cell>
          <cell r="K51">
            <v>1810550.4699999997</v>
          </cell>
        </row>
        <row r="52">
          <cell r="G52" t="str">
            <v>TRANSPORTE AÉREO</v>
          </cell>
          <cell r="H52" t="str">
            <v>3</v>
          </cell>
          <cell r="I52" t="str">
            <v>5</v>
          </cell>
          <cell r="J52" t="str">
            <v>4</v>
          </cell>
          <cell r="K52">
            <v>40291.5</v>
          </cell>
        </row>
        <row r="53">
          <cell r="G53" t="str">
            <v>COMUNICACIONES</v>
          </cell>
          <cell r="H53" t="str">
            <v>3</v>
          </cell>
          <cell r="I53" t="str">
            <v>6</v>
          </cell>
          <cell r="J53" t="str">
            <v>1</v>
          </cell>
          <cell r="K53">
            <v>297403188.39000022</v>
          </cell>
        </row>
        <row r="54">
          <cell r="G54" t="str">
            <v>TURISMO</v>
          </cell>
          <cell r="H54" t="str">
            <v>3</v>
          </cell>
          <cell r="I54" t="str">
            <v>7</v>
          </cell>
          <cell r="J54" t="str">
            <v>1</v>
          </cell>
          <cell r="K54">
            <v>96527894.699999988</v>
          </cell>
        </row>
        <row r="55">
          <cell r="G55" t="str">
            <v>DESARROLLO TECNOLÓGICO</v>
          </cell>
          <cell r="H55" t="str">
            <v>3</v>
          </cell>
          <cell r="I55" t="str">
            <v>8</v>
          </cell>
          <cell r="J55" t="str">
            <v>2</v>
          </cell>
          <cell r="K55">
            <v>55394856.290000021</v>
          </cell>
        </row>
        <row r="56">
          <cell r="G56" t="str">
            <v>SERVICIOS CIENTÍFICOS Y TECNOLÓGICOS</v>
          </cell>
          <cell r="H56" t="str">
            <v>3</v>
          </cell>
          <cell r="I56" t="str">
            <v>8</v>
          </cell>
          <cell r="J56" t="str">
            <v>3</v>
          </cell>
          <cell r="K56">
            <v>3508834</v>
          </cell>
        </row>
        <row r="57">
          <cell r="G57" t="str">
            <v>OTROS ASUNTOS ECONÓMICOS</v>
          </cell>
          <cell r="H57" t="str">
            <v>3</v>
          </cell>
          <cell r="I57" t="str">
            <v>9</v>
          </cell>
          <cell r="J57" t="str">
            <v>3</v>
          </cell>
          <cell r="K57">
            <v>119849520.36</v>
          </cell>
        </row>
        <row r="58">
          <cell r="G58" t="str">
            <v>DEUDA PÚBLICA INTERNA</v>
          </cell>
          <cell r="H58" t="str">
            <v>4</v>
          </cell>
          <cell r="I58" t="str">
            <v>1</v>
          </cell>
          <cell r="J58" t="str">
            <v>1</v>
          </cell>
          <cell r="K58">
            <v>1613171269.2599995</v>
          </cell>
        </row>
        <row r="59">
          <cell r="G59" t="str">
            <v>TRANSFERENCIAS ENTRE DIFERENTES NIVELES Y ORDENES DE GOBIERNO</v>
          </cell>
          <cell r="H59" t="str">
            <v>4</v>
          </cell>
          <cell r="I59" t="str">
            <v>2</v>
          </cell>
          <cell r="J59" t="str">
            <v>1</v>
          </cell>
          <cell r="K59">
            <v>30599512397.960007</v>
          </cell>
        </row>
        <row r="60">
          <cell r="K60">
            <v>56183949547.650002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235"/>
  <sheetViews>
    <sheetView tabSelected="1" zoomScaleNormal="100" zoomScaleSheetLayoutView="100" workbookViewId="0">
      <selection activeCell="W26" sqref="W26"/>
    </sheetView>
  </sheetViews>
  <sheetFormatPr baseColWidth="10" defaultColWidth="9.109375" defaultRowHeight="14.4"/>
  <cols>
    <col min="1" max="1" width="3.88671875" customWidth="1"/>
    <col min="2" max="2" width="4" customWidth="1"/>
    <col min="3" max="3" width="2.44140625" customWidth="1"/>
    <col min="4" max="4" width="4.44140625" customWidth="1"/>
    <col min="5" max="5" width="1" customWidth="1"/>
    <col min="6" max="6" width="31.33203125" customWidth="1"/>
    <col min="7" max="7" width="15.109375" customWidth="1"/>
    <col min="8" max="8" width="0.109375" customWidth="1"/>
    <col min="9" max="9" width="3.109375" customWidth="1"/>
    <col min="10" max="10" width="1.88671875" customWidth="1"/>
    <col min="11" max="11" width="1" customWidth="1"/>
    <col min="12" max="12" width="1.88671875" customWidth="1"/>
    <col min="13" max="13" width="5.44140625" customWidth="1"/>
    <col min="14" max="14" width="1.109375" customWidth="1"/>
    <col min="15" max="15" width="2.109375" customWidth="1"/>
    <col min="16" max="16" width="8" customWidth="1"/>
    <col min="17" max="17" width="0.109375" customWidth="1"/>
    <col min="18" max="18" width="1.88671875" customWidth="1"/>
    <col min="19" max="20" width="6.6640625" customWidth="1"/>
  </cols>
  <sheetData>
    <row r="1" spans="1:2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"/>
    </row>
    <row r="2" spans="1:21" ht="18" customHeight="1">
      <c r="A2" s="1"/>
      <c r="B2" s="22"/>
      <c r="C2" s="22"/>
      <c r="D2" s="22"/>
      <c r="E2" s="1"/>
      <c r="F2" s="23" t="s">
        <v>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"/>
      <c r="S2" s="1"/>
      <c r="T2" s="6"/>
    </row>
    <row r="3" spans="1:21" ht="15.9" customHeight="1">
      <c r="A3" s="1"/>
      <c r="B3" s="22"/>
      <c r="C3" s="22"/>
      <c r="D3" s="22"/>
      <c r="E3" s="1"/>
      <c r="F3" s="25" t="s">
        <v>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"/>
      <c r="S3" s="1"/>
      <c r="T3" s="6"/>
    </row>
    <row r="4" spans="1:21" ht="15.9" customHeight="1">
      <c r="A4" s="1"/>
      <c r="B4" s="22"/>
      <c r="C4" s="22"/>
      <c r="D4" s="22"/>
      <c r="E4" s="1"/>
      <c r="F4" s="25" t="s">
        <v>92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1"/>
      <c r="R4" s="1"/>
      <c r="S4" s="1"/>
      <c r="T4" s="6"/>
    </row>
    <row r="5" spans="1:21" ht="9" customHeight="1">
      <c r="A5" s="1"/>
      <c r="B5" s="22"/>
      <c r="C5" s="22"/>
      <c r="D5" s="2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"/>
    </row>
    <row r="6" spans="1:2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6"/>
    </row>
    <row r="7" spans="1:21" ht="0.9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7"/>
    </row>
    <row r="8" spans="1:21" ht="11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 t="s">
        <v>3</v>
      </c>
      <c r="L8" s="10"/>
      <c r="M8" s="10"/>
      <c r="N8" s="10"/>
      <c r="O8" s="10"/>
      <c r="P8" s="31">
        <f>+P73+P152+P203+P229</f>
        <v>56183949547.650009</v>
      </c>
      <c r="Q8" s="19"/>
      <c r="R8" s="19"/>
      <c r="S8" s="19"/>
      <c r="T8" s="5"/>
    </row>
    <row r="9" spans="1:2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6"/>
    </row>
    <row r="10" spans="1:21" ht="12" customHeight="1">
      <c r="A10" s="1"/>
      <c r="B10" s="28" t="s">
        <v>4</v>
      </c>
      <c r="C10" s="29"/>
      <c r="D10" s="29"/>
      <c r="E10" s="29"/>
      <c r="F10" s="29"/>
      <c r="G10" s="29"/>
      <c r="H10" s="29"/>
      <c r="I10" s="29"/>
      <c r="J10" s="29"/>
      <c r="K10" s="29"/>
      <c r="L10" s="1"/>
      <c r="M10" s="1"/>
      <c r="N10" s="1"/>
      <c r="O10" s="1"/>
      <c r="P10" s="1"/>
      <c r="Q10" s="1"/>
      <c r="R10" s="1"/>
      <c r="S10" s="1"/>
      <c r="T10" s="6"/>
    </row>
    <row r="11" spans="1:21" ht="12" customHeight="1">
      <c r="A11" s="1"/>
      <c r="B11" s="1"/>
      <c r="C11" s="14" t="s">
        <v>5</v>
      </c>
      <c r="D11" s="15"/>
      <c r="E11" s="15"/>
      <c r="F11" s="15"/>
      <c r="G11" s="15"/>
      <c r="H11" s="15"/>
      <c r="I11" s="15"/>
      <c r="J11" s="15"/>
      <c r="K11" s="15"/>
      <c r="L11" s="15"/>
      <c r="M11" s="1"/>
      <c r="N11" s="1"/>
      <c r="O11" s="1"/>
      <c r="P11" s="1"/>
      <c r="Q11" s="1"/>
      <c r="R11" s="1"/>
      <c r="S11" s="1"/>
      <c r="T11" s="6"/>
    </row>
    <row r="12" spans="1:21" ht="0.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6"/>
    </row>
    <row r="13" spans="1:21" ht="12" customHeight="1">
      <c r="A13" s="1"/>
      <c r="B13" s="1"/>
      <c r="C13" s="1"/>
      <c r="D13" s="14" t="s">
        <v>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"/>
      <c r="P13" s="31">
        <f>VLOOKUP(D13,'[1]Clasif Func'!$G:$K,5,FALSE)</f>
        <v>574977546.48000038</v>
      </c>
      <c r="Q13" s="19"/>
      <c r="R13" s="19"/>
      <c r="S13" s="19"/>
      <c r="T13" s="5"/>
    </row>
    <row r="14" spans="1:21" ht="0.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/>
      <c r="U14">
        <v>191758156.24000001</v>
      </c>
    </row>
    <row r="15" spans="1:21" ht="12" customHeight="1">
      <c r="A15" s="1"/>
      <c r="B15" s="1"/>
      <c r="C15" s="1"/>
      <c r="D15" s="14" t="s">
        <v>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"/>
      <c r="P15" s="20">
        <f>VLOOKUP(D15,'[1]Clasif Func'!$G:$K,5,FALSE)</f>
        <v>191758156.24000001</v>
      </c>
      <c r="Q15" s="21"/>
      <c r="R15" s="21"/>
      <c r="S15" s="21"/>
      <c r="T15" s="5"/>
    </row>
    <row r="16" spans="1:21" ht="12" customHeight="1">
      <c r="A16" s="1"/>
      <c r="B16" s="1"/>
      <c r="C16" s="1"/>
      <c r="D16" s="1"/>
      <c r="E16" s="1"/>
      <c r="F16" s="1"/>
      <c r="G16" s="1"/>
      <c r="H16" s="1"/>
      <c r="I16" s="9" t="s">
        <v>8</v>
      </c>
      <c r="J16" s="10"/>
      <c r="K16" s="10"/>
      <c r="L16" s="10"/>
      <c r="M16" s="10"/>
      <c r="N16" s="10"/>
      <c r="O16" s="10"/>
      <c r="P16" s="27">
        <f>+P15+P13</f>
        <v>766735702.72000039</v>
      </c>
      <c r="Q16" s="10"/>
      <c r="R16" s="10"/>
      <c r="S16" s="10"/>
      <c r="T16" s="3"/>
    </row>
    <row r="17" spans="1:20" ht="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6"/>
    </row>
    <row r="18" spans="1:20" ht="12" customHeight="1">
      <c r="A18" s="1"/>
      <c r="B18" s="1"/>
      <c r="C18" s="14" t="s">
        <v>9</v>
      </c>
      <c r="D18" s="15"/>
      <c r="E18" s="15"/>
      <c r="F18" s="15"/>
      <c r="G18" s="15"/>
      <c r="H18" s="15"/>
      <c r="I18" s="15"/>
      <c r="J18" s="15"/>
      <c r="K18" s="15"/>
      <c r="L18" s="15"/>
      <c r="M18" s="1"/>
      <c r="N18" s="1"/>
      <c r="O18" s="1"/>
      <c r="P18" s="1"/>
      <c r="Q18" s="1"/>
      <c r="R18" s="1"/>
      <c r="S18" s="1"/>
      <c r="T18" s="6"/>
    </row>
    <row r="19" spans="1:20" ht="0.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6"/>
    </row>
    <row r="20" spans="1:20" ht="12" customHeight="1">
      <c r="A20" s="1"/>
      <c r="B20" s="1"/>
      <c r="C20" s="1"/>
      <c r="D20" s="14" t="s">
        <v>10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20">
        <f>VLOOKUP(D20,'[1]Clasif Func'!$G:$K,5,FALSE)</f>
        <v>1070248823.6</v>
      </c>
      <c r="Q20" s="21"/>
      <c r="R20" s="21"/>
      <c r="S20" s="21"/>
      <c r="T20" s="5"/>
    </row>
    <row r="21" spans="1:20" ht="0.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"/>
    </row>
    <row r="22" spans="1:20" ht="12" customHeight="1">
      <c r="A22" s="1"/>
      <c r="B22" s="1"/>
      <c r="C22" s="1"/>
      <c r="D22" s="14" t="s">
        <v>11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/>
      <c r="P22" s="20">
        <f>VLOOKUP(D22,'[1]Clasif Func'!$G:$K,5,FALSE)</f>
        <v>1422189585.8999991</v>
      </c>
      <c r="Q22" s="21"/>
      <c r="R22" s="21"/>
      <c r="S22" s="21"/>
      <c r="T22" s="5"/>
    </row>
    <row r="23" spans="1:20" ht="0.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"/>
    </row>
    <row r="24" spans="1:20" ht="12" customHeight="1">
      <c r="A24" s="1"/>
      <c r="B24" s="1"/>
      <c r="C24" s="1"/>
      <c r="D24" s="14" t="s">
        <v>12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"/>
      <c r="P24" s="20">
        <f>VLOOKUP(D24,'[1]Clasif Func'!$G:$K,5,FALSE)</f>
        <v>1081912008.1999993</v>
      </c>
      <c r="Q24" s="21"/>
      <c r="R24" s="21"/>
      <c r="S24" s="21"/>
      <c r="T24" s="5"/>
    </row>
    <row r="25" spans="1:20" ht="0.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"/>
    </row>
    <row r="26" spans="1:20" ht="12" customHeight="1">
      <c r="A26" s="1"/>
      <c r="B26" s="1"/>
      <c r="C26" s="1"/>
      <c r="D26" s="14" t="s">
        <v>13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"/>
      <c r="P26" s="20">
        <f>VLOOKUP(D26,'[1]Clasif Func'!$G:$K,5,FALSE)</f>
        <v>72096233.060000002</v>
      </c>
      <c r="Q26" s="21"/>
      <c r="R26" s="21"/>
      <c r="S26" s="21"/>
      <c r="T26" s="5"/>
    </row>
    <row r="27" spans="1:20" ht="12" customHeight="1">
      <c r="A27" s="1"/>
      <c r="B27" s="1"/>
      <c r="C27" s="1"/>
      <c r="D27" s="1"/>
      <c r="E27" s="1"/>
      <c r="F27" s="1"/>
      <c r="G27" s="1"/>
      <c r="H27" s="1"/>
      <c r="I27" s="9" t="s">
        <v>8</v>
      </c>
      <c r="J27" s="10"/>
      <c r="K27" s="10"/>
      <c r="L27" s="10"/>
      <c r="M27" s="10"/>
      <c r="N27" s="10"/>
      <c r="O27" s="10"/>
      <c r="P27" s="11">
        <f>+P26+P24+P22+P20</f>
        <v>3646446650.7599983</v>
      </c>
      <c r="Q27" s="12"/>
      <c r="R27" s="12"/>
      <c r="S27" s="12"/>
      <c r="T27" s="3"/>
    </row>
    <row r="28" spans="1:20" ht="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"/>
    </row>
    <row r="29" spans="1:20" ht="12" customHeight="1">
      <c r="A29" s="1"/>
      <c r="B29" s="1"/>
      <c r="C29" s="14" t="s">
        <v>14</v>
      </c>
      <c r="D29" s="15"/>
      <c r="E29" s="15"/>
      <c r="F29" s="15"/>
      <c r="G29" s="15"/>
      <c r="H29" s="15"/>
      <c r="I29" s="15"/>
      <c r="J29" s="15"/>
      <c r="K29" s="15"/>
      <c r="L29" s="15"/>
      <c r="M29" s="1"/>
      <c r="N29" s="1"/>
      <c r="O29" s="1"/>
      <c r="P29" s="1"/>
      <c r="Q29" s="1"/>
      <c r="R29" s="1"/>
      <c r="S29" s="1"/>
      <c r="T29" s="6"/>
    </row>
    <row r="30" spans="1:20" ht="0.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6"/>
    </row>
    <row r="31" spans="1:20" ht="12" customHeight="1">
      <c r="A31" s="1"/>
      <c r="B31" s="1"/>
      <c r="C31" s="1"/>
      <c r="D31" s="14" t="s">
        <v>15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"/>
      <c r="P31" s="20">
        <f>VLOOKUP(D31,'[1]Clasif Func'!$G:$K,5,FALSE)</f>
        <v>51840987.020000018</v>
      </c>
      <c r="Q31" s="21"/>
      <c r="R31" s="21"/>
      <c r="S31" s="21"/>
      <c r="T31" s="5"/>
    </row>
    <row r="32" spans="1:20" ht="0.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8"/>
      <c r="R32" s="8"/>
      <c r="S32" s="8"/>
      <c r="T32" s="6"/>
    </row>
    <row r="33" spans="1:20" ht="12" customHeight="1">
      <c r="A33" s="1"/>
      <c r="B33" s="1"/>
      <c r="C33" s="1"/>
      <c r="D33" s="14" t="s">
        <v>16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20">
        <f>VLOOKUP(D33,'[1]Clasif Func'!$G:$K,5,FALSE)</f>
        <v>20474796.249999996</v>
      </c>
      <c r="Q33" s="21"/>
      <c r="R33" s="21"/>
      <c r="S33" s="21"/>
      <c r="T33" s="5"/>
    </row>
    <row r="34" spans="1:20" ht="0.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  <c r="Q34" s="8"/>
      <c r="R34" s="8"/>
      <c r="S34" s="8"/>
      <c r="T34" s="6"/>
    </row>
    <row r="35" spans="1:20" ht="12" customHeight="1">
      <c r="A35" s="1"/>
      <c r="B35" s="1"/>
      <c r="C35" s="1"/>
      <c r="D35" s="14" t="s">
        <v>17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"/>
      <c r="P35" s="20">
        <f>VLOOKUP(D35,'[1]Clasif Func'!$G:$K,5,FALSE)</f>
        <v>66621727.789999999</v>
      </c>
      <c r="Q35" s="21"/>
      <c r="R35" s="21"/>
      <c r="S35" s="21"/>
      <c r="T35" s="5"/>
    </row>
    <row r="36" spans="1:20" ht="0.9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8"/>
      <c r="Q36" s="8"/>
      <c r="R36" s="8"/>
      <c r="S36" s="8"/>
      <c r="T36" s="6"/>
    </row>
    <row r="37" spans="1:20" ht="12" customHeight="1">
      <c r="A37" s="1"/>
      <c r="B37" s="1"/>
      <c r="C37" s="1"/>
      <c r="D37" s="14" t="s">
        <v>18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"/>
      <c r="P37" s="20">
        <f>VLOOKUP(D37,'[1]Clasif Func'!$G:$K,5,FALSE)</f>
        <v>78935111.559999943</v>
      </c>
      <c r="Q37" s="21"/>
      <c r="R37" s="21"/>
      <c r="S37" s="21"/>
      <c r="T37" s="5"/>
    </row>
    <row r="38" spans="1:20" ht="0.9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8"/>
      <c r="R38" s="8"/>
      <c r="S38" s="8"/>
      <c r="T38" s="6"/>
    </row>
    <row r="39" spans="1:20" ht="12" customHeight="1">
      <c r="A39" s="1"/>
      <c r="B39" s="1"/>
      <c r="C39" s="1"/>
      <c r="D39" s="14" t="s">
        <v>19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"/>
      <c r="P39" s="20">
        <f>VLOOKUP(D39,'[1]Clasif Func'!$G:$K,5,FALSE)</f>
        <v>56922390.220000006</v>
      </c>
      <c r="Q39" s="21"/>
      <c r="R39" s="21"/>
      <c r="S39" s="21"/>
      <c r="T39" s="5"/>
    </row>
    <row r="40" spans="1:20" ht="0.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Q40" s="8"/>
      <c r="R40" s="8"/>
      <c r="S40" s="8"/>
      <c r="T40" s="6"/>
    </row>
    <row r="41" spans="1:20" ht="12" customHeight="1">
      <c r="A41" s="1"/>
      <c r="B41" s="1"/>
      <c r="C41" s="1"/>
      <c r="D41" s="14" t="s">
        <v>20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"/>
      <c r="P41" s="20">
        <f>VLOOKUP(D41,'[1]Clasif Func'!$G:$K,5,FALSE)</f>
        <v>469654626.60000002</v>
      </c>
      <c r="Q41" s="21"/>
      <c r="R41" s="21"/>
      <c r="S41" s="21"/>
      <c r="T41" s="5"/>
    </row>
    <row r="42" spans="1:20" ht="0.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/>
      <c r="Q42" s="8"/>
      <c r="R42" s="8"/>
      <c r="S42" s="8"/>
      <c r="T42" s="6"/>
    </row>
    <row r="43" spans="1:20" ht="12" customHeight="1">
      <c r="A43" s="1"/>
      <c r="B43" s="1"/>
      <c r="C43" s="1"/>
      <c r="D43" s="14" t="s">
        <v>21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"/>
      <c r="P43" s="20">
        <f>VLOOKUP(D43,'[1]Clasif Func'!$G:$K,5,FALSE)</f>
        <v>10626361.490000002</v>
      </c>
      <c r="Q43" s="21"/>
      <c r="R43" s="21"/>
      <c r="S43" s="21"/>
      <c r="T43" s="5"/>
    </row>
    <row r="44" spans="1:20" ht="0.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8"/>
      <c r="R44" s="8"/>
      <c r="S44" s="8"/>
      <c r="T44" s="6"/>
    </row>
    <row r="45" spans="1:20" ht="12" customHeight="1">
      <c r="A45" s="1"/>
      <c r="B45" s="1"/>
      <c r="C45" s="1"/>
      <c r="D45" s="14" t="s">
        <v>22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"/>
      <c r="P45" s="20">
        <f>VLOOKUP(D45,'[1]Clasif Func'!$G:$K,5,FALSE)</f>
        <v>1308349443.5900006</v>
      </c>
      <c r="Q45" s="21"/>
      <c r="R45" s="21"/>
      <c r="S45" s="21"/>
      <c r="T45" s="5"/>
    </row>
    <row r="46" spans="1:20" ht="12" customHeight="1">
      <c r="A46" s="1"/>
      <c r="B46" s="1"/>
      <c r="C46" s="1"/>
      <c r="D46" s="1"/>
      <c r="E46" s="1"/>
      <c r="F46" s="1"/>
      <c r="G46" s="1"/>
      <c r="H46" s="1"/>
      <c r="I46" s="9" t="s">
        <v>8</v>
      </c>
      <c r="J46" s="10"/>
      <c r="K46" s="10"/>
      <c r="L46" s="10"/>
      <c r="M46" s="10"/>
      <c r="N46" s="10"/>
      <c r="O46" s="10"/>
      <c r="P46" s="11">
        <f>+P45+P43+P41+P39+P37+P35+P33+P31</f>
        <v>2063425444.5200007</v>
      </c>
      <c r="Q46" s="12"/>
      <c r="R46" s="12"/>
      <c r="S46" s="12"/>
      <c r="T46" s="3"/>
    </row>
    <row r="47" spans="1:20" ht="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6"/>
    </row>
    <row r="48" spans="1:20" ht="12" customHeight="1">
      <c r="A48" s="1"/>
      <c r="B48" s="1"/>
      <c r="C48" s="14" t="s">
        <v>23</v>
      </c>
      <c r="D48" s="15"/>
      <c r="E48" s="15"/>
      <c r="F48" s="15"/>
      <c r="G48" s="15"/>
      <c r="H48" s="15"/>
      <c r="I48" s="15"/>
      <c r="J48" s="15"/>
      <c r="K48" s="15"/>
      <c r="L48" s="15"/>
      <c r="M48" s="1"/>
      <c r="N48" s="1"/>
      <c r="O48" s="1"/>
      <c r="P48" s="1"/>
      <c r="Q48" s="1"/>
      <c r="R48" s="1"/>
      <c r="S48" s="1"/>
      <c r="T48" s="6"/>
    </row>
    <row r="49" spans="1:20" ht="0.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6"/>
    </row>
    <row r="50" spans="1:20" ht="12" customHeight="1">
      <c r="A50" s="1"/>
      <c r="B50" s="1"/>
      <c r="C50" s="1"/>
      <c r="D50" s="14" t="s">
        <v>24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"/>
      <c r="P50" s="20">
        <f>VLOOKUP(D50,'[1]Clasif Func'!$G:$K,5,FALSE)</f>
        <v>162207139.45000002</v>
      </c>
      <c r="Q50" s="21"/>
      <c r="R50" s="21"/>
      <c r="S50" s="21"/>
      <c r="T50" s="5"/>
    </row>
    <row r="51" spans="1:20" ht="0.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8"/>
      <c r="Q51" s="8"/>
      <c r="R51" s="8"/>
      <c r="S51" s="8"/>
      <c r="T51" s="6"/>
    </row>
    <row r="52" spans="1:20" ht="12" customHeight="1">
      <c r="A52" s="1"/>
      <c r="B52" s="1"/>
      <c r="C52" s="1"/>
      <c r="D52" s="14" t="s">
        <v>25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"/>
      <c r="P52" s="20">
        <f>VLOOKUP(D52,'[1]Clasif Func'!$G:$K,5,FALSE)</f>
        <v>585042101.86999977</v>
      </c>
      <c r="Q52" s="21"/>
      <c r="R52" s="21"/>
      <c r="S52" s="21"/>
      <c r="T52" s="5"/>
    </row>
    <row r="53" spans="1:20" ht="12" customHeight="1">
      <c r="A53" s="1"/>
      <c r="B53" s="1"/>
      <c r="C53" s="1"/>
      <c r="D53" s="1"/>
      <c r="E53" s="1"/>
      <c r="F53" s="1"/>
      <c r="G53" s="1"/>
      <c r="H53" s="1"/>
      <c r="I53" s="9" t="s">
        <v>8</v>
      </c>
      <c r="J53" s="10"/>
      <c r="K53" s="10"/>
      <c r="L53" s="10"/>
      <c r="M53" s="10"/>
      <c r="N53" s="10"/>
      <c r="O53" s="10"/>
      <c r="P53" s="11">
        <f>+P52+P50</f>
        <v>747249241.31999981</v>
      </c>
      <c r="Q53" s="12"/>
      <c r="R53" s="12"/>
      <c r="S53" s="12"/>
      <c r="T53" s="3"/>
    </row>
    <row r="54" spans="1:20" ht="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6"/>
    </row>
    <row r="55" spans="1:20" ht="12" customHeight="1">
      <c r="A55" s="1"/>
      <c r="B55" s="1"/>
      <c r="C55" s="14" t="s">
        <v>26</v>
      </c>
      <c r="D55" s="15"/>
      <c r="E55" s="15"/>
      <c r="F55" s="15"/>
      <c r="G55" s="15"/>
      <c r="H55" s="15"/>
      <c r="I55" s="15"/>
      <c r="J55" s="15"/>
      <c r="K55" s="15"/>
      <c r="L55" s="15"/>
      <c r="M55" s="1"/>
      <c r="N55" s="1"/>
      <c r="O55" s="1"/>
      <c r="P55" s="1"/>
      <c r="Q55" s="1"/>
      <c r="R55" s="1"/>
      <c r="S55" s="1"/>
      <c r="T55" s="6"/>
    </row>
    <row r="56" spans="1:20" ht="0.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6"/>
    </row>
    <row r="57" spans="1:20" ht="12" customHeight="1">
      <c r="A57" s="1"/>
      <c r="B57" s="1"/>
      <c r="C57" s="1"/>
      <c r="D57" s="14" t="s">
        <v>27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"/>
      <c r="P57" s="20">
        <f>VLOOKUP(D57,'[1]Clasif Func'!$G:$K,5,FALSE)</f>
        <v>613495496.57999837</v>
      </c>
      <c r="Q57" s="21"/>
      <c r="R57" s="21"/>
      <c r="S57" s="21"/>
      <c r="T57" s="5"/>
    </row>
    <row r="58" spans="1:20" ht="0.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8"/>
      <c r="Q58" s="8"/>
      <c r="R58" s="8"/>
      <c r="S58" s="8"/>
      <c r="T58" s="6"/>
    </row>
    <row r="59" spans="1:20" ht="12" customHeight="1">
      <c r="A59" s="1"/>
      <c r="B59" s="1"/>
      <c r="C59" s="1"/>
      <c r="D59" s="14" t="s">
        <v>28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"/>
      <c r="P59" s="20">
        <f>VLOOKUP(D59,'[1]Clasif Func'!$G:$K,5,FALSE)</f>
        <v>7495345.1599999992</v>
      </c>
      <c r="Q59" s="21"/>
      <c r="R59" s="21"/>
      <c r="S59" s="21"/>
      <c r="T59" s="5"/>
    </row>
    <row r="60" spans="1:20" ht="12" customHeight="1">
      <c r="A60" s="1"/>
      <c r="B60" s="1"/>
      <c r="C60" s="1"/>
      <c r="D60" s="1"/>
      <c r="E60" s="1"/>
      <c r="F60" s="1"/>
      <c r="G60" s="1"/>
      <c r="H60" s="1"/>
      <c r="I60" s="9" t="s">
        <v>8</v>
      </c>
      <c r="J60" s="10"/>
      <c r="K60" s="10"/>
      <c r="L60" s="10"/>
      <c r="M60" s="10"/>
      <c r="N60" s="10"/>
      <c r="O60" s="10"/>
      <c r="P60" s="27">
        <f>+P59+P57</f>
        <v>620990841.73999834</v>
      </c>
      <c r="Q60" s="10"/>
      <c r="R60" s="10"/>
      <c r="S60" s="10"/>
      <c r="T60" s="3"/>
    </row>
    <row r="61" spans="1:20" ht="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6"/>
    </row>
    <row r="62" spans="1:20" ht="12" customHeight="1">
      <c r="A62" s="1"/>
      <c r="B62" s="1"/>
      <c r="C62" s="14" t="s">
        <v>29</v>
      </c>
      <c r="D62" s="15"/>
      <c r="E62" s="15"/>
      <c r="F62" s="15"/>
      <c r="G62" s="15"/>
      <c r="H62" s="15"/>
      <c r="I62" s="15"/>
      <c r="J62" s="15"/>
      <c r="K62" s="15"/>
      <c r="L62" s="15"/>
      <c r="M62" s="1"/>
      <c r="N62" s="1"/>
      <c r="O62" s="1"/>
      <c r="P62" s="1"/>
      <c r="Q62" s="1"/>
      <c r="R62" s="1"/>
      <c r="S62" s="1"/>
      <c r="T62" s="6"/>
    </row>
    <row r="63" spans="1:20" ht="0.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6"/>
    </row>
    <row r="64" spans="1:20" ht="12" customHeight="1">
      <c r="A64" s="1"/>
      <c r="B64" s="1"/>
      <c r="C64" s="1"/>
      <c r="D64" s="14" t="s">
        <v>30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"/>
      <c r="P64" s="20">
        <f>VLOOKUP(D64,'[1]Clasif Func'!$G:$K,5,FALSE)</f>
        <v>165435768.25000012</v>
      </c>
      <c r="Q64" s="21"/>
      <c r="R64" s="21"/>
      <c r="S64" s="21"/>
      <c r="T64" s="5"/>
    </row>
    <row r="65" spans="1:20" ht="0.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0"/>
      <c r="Q65" s="21"/>
      <c r="R65" s="21"/>
      <c r="S65" s="21"/>
      <c r="T65" s="6"/>
    </row>
    <row r="66" spans="1:20" ht="12" customHeight="1">
      <c r="A66" s="1"/>
      <c r="B66" s="1"/>
      <c r="C66" s="1"/>
      <c r="D66" s="14" t="s">
        <v>31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"/>
      <c r="P66" s="20">
        <f>VLOOKUP(D66,'[1]Clasif Func'!$G:$K,5,FALSE)</f>
        <v>31760053.66</v>
      </c>
      <c r="Q66" s="21"/>
      <c r="R66" s="21"/>
      <c r="S66" s="21"/>
      <c r="T66" s="5"/>
    </row>
    <row r="67" spans="1:20" ht="0.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0"/>
      <c r="Q67" s="21"/>
      <c r="R67" s="21"/>
      <c r="S67" s="21"/>
      <c r="T67" s="6"/>
    </row>
    <row r="68" spans="1:20" ht="12" customHeight="1">
      <c r="A68" s="1"/>
      <c r="B68" s="1"/>
      <c r="C68" s="1"/>
      <c r="D68" s="14" t="s">
        <v>32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"/>
      <c r="P68" s="20">
        <f>VLOOKUP(D68,'[1]Clasif Func'!$G:$K,5,FALSE)</f>
        <v>20004079.240000002</v>
      </c>
      <c r="Q68" s="21"/>
      <c r="R68" s="21"/>
      <c r="S68" s="21"/>
      <c r="T68" s="5"/>
    </row>
    <row r="69" spans="1:20" ht="0.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0"/>
      <c r="Q69" s="21"/>
      <c r="R69" s="21"/>
      <c r="S69" s="21"/>
      <c r="T69" s="6"/>
    </row>
    <row r="70" spans="1:20" ht="12" customHeight="1">
      <c r="A70" s="1"/>
      <c r="B70" s="1"/>
      <c r="C70" s="1"/>
      <c r="D70" s="14" t="s">
        <v>22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"/>
      <c r="P70" s="20">
        <v>1801420840.47</v>
      </c>
      <c r="Q70" s="21"/>
      <c r="R70" s="21"/>
      <c r="S70" s="21"/>
      <c r="T70" s="5"/>
    </row>
    <row r="71" spans="1:20" ht="12" customHeight="1">
      <c r="A71" s="1"/>
      <c r="B71" s="1"/>
      <c r="C71" s="1"/>
      <c r="D71" s="1"/>
      <c r="E71" s="1"/>
      <c r="F71" s="1"/>
      <c r="G71" s="1"/>
      <c r="H71" s="1"/>
      <c r="I71" s="9" t="s">
        <v>8</v>
      </c>
      <c r="J71" s="10"/>
      <c r="K71" s="10"/>
      <c r="L71" s="10"/>
      <c r="M71" s="10"/>
      <c r="N71" s="10"/>
      <c r="O71" s="10"/>
      <c r="P71" s="11">
        <f>+P70+P68+P66+P64</f>
        <v>2018620741.6200004</v>
      </c>
      <c r="Q71" s="12"/>
      <c r="R71" s="12"/>
      <c r="S71" s="12"/>
      <c r="T71" s="3"/>
    </row>
    <row r="72" spans="1:20" ht="3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6"/>
    </row>
    <row r="73" spans="1:20" ht="11.1" customHeight="1">
      <c r="A73" s="1"/>
      <c r="B73" s="1"/>
      <c r="C73" s="1"/>
      <c r="D73" s="1"/>
      <c r="E73" s="1"/>
      <c r="F73" s="1"/>
      <c r="G73" s="1"/>
      <c r="H73" s="1"/>
      <c r="I73" s="1"/>
      <c r="J73" s="9" t="s">
        <v>33</v>
      </c>
      <c r="K73" s="10"/>
      <c r="L73" s="10"/>
      <c r="M73" s="10"/>
      <c r="N73" s="10"/>
      <c r="O73" s="10"/>
      <c r="P73" s="30">
        <f>+P71+P60+P53+P46+P27+P16</f>
        <v>9863468622.6799984</v>
      </c>
      <c r="Q73" s="10"/>
      <c r="R73" s="10"/>
      <c r="S73" s="10"/>
      <c r="T73" s="3"/>
    </row>
    <row r="74" spans="1:20" ht="0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0"/>
      <c r="Q74" s="10"/>
      <c r="R74" s="10"/>
      <c r="S74" s="10"/>
      <c r="T74" s="3"/>
    </row>
    <row r="75" spans="1:20" ht="2.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6"/>
    </row>
    <row r="76" spans="1:20" ht="12" customHeight="1">
      <c r="A76" s="1"/>
      <c r="B76" s="28" t="s">
        <v>34</v>
      </c>
      <c r="C76" s="29"/>
      <c r="D76" s="29"/>
      <c r="E76" s="29"/>
      <c r="F76" s="29"/>
      <c r="G76" s="29"/>
      <c r="H76" s="29"/>
      <c r="I76" s="29"/>
      <c r="J76" s="29"/>
      <c r="K76" s="29"/>
      <c r="L76" s="1"/>
      <c r="M76" s="1"/>
      <c r="N76" s="1"/>
      <c r="O76" s="1"/>
      <c r="P76" s="1"/>
      <c r="Q76" s="1"/>
      <c r="R76" s="1"/>
      <c r="S76" s="1"/>
      <c r="T76" s="6"/>
    </row>
    <row r="77" spans="1:20" ht="12" customHeight="1">
      <c r="A77" s="1"/>
      <c r="B77" s="1"/>
      <c r="C77" s="14" t="s">
        <v>35</v>
      </c>
      <c r="D77" s="15"/>
      <c r="E77" s="15"/>
      <c r="F77" s="15"/>
      <c r="G77" s="15"/>
      <c r="H77" s="15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6"/>
    </row>
    <row r="78" spans="1:20" ht="0.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6"/>
    </row>
    <row r="79" spans="1:20" ht="12" customHeight="1">
      <c r="A79" s="1"/>
      <c r="B79" s="1"/>
      <c r="C79" s="1"/>
      <c r="D79" s="14" t="s">
        <v>36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"/>
      <c r="P79" s="20">
        <f>VLOOKUP(D79,'[1]Clasif Func'!$G:$K,5,FALSE)</f>
        <v>2629874.09</v>
      </c>
      <c r="Q79" s="21"/>
      <c r="R79" s="21"/>
      <c r="S79" s="21"/>
      <c r="T79" s="5"/>
    </row>
    <row r="80" spans="1:20" ht="0.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8"/>
      <c r="Q80" s="8"/>
      <c r="R80" s="8"/>
      <c r="S80" s="8"/>
      <c r="T80" s="6"/>
    </row>
    <row r="81" spans="1:20" ht="12" customHeight="1">
      <c r="A81" s="1"/>
      <c r="B81" s="1"/>
      <c r="C81" s="1"/>
      <c r="D81" s="14" t="s">
        <v>37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"/>
      <c r="P81" s="20">
        <f>VLOOKUP(D81,'[1]Clasif Func'!$G:$K,5,FALSE)</f>
        <v>24049142.679999992</v>
      </c>
      <c r="Q81" s="21"/>
      <c r="R81" s="21"/>
      <c r="S81" s="21"/>
      <c r="T81" s="5"/>
    </row>
    <row r="82" spans="1:20" ht="0.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8"/>
      <c r="Q82" s="8"/>
      <c r="R82" s="8"/>
      <c r="S82" s="8"/>
      <c r="T82" s="6"/>
    </row>
    <row r="83" spans="1:20" ht="12" customHeight="1">
      <c r="A83" s="1"/>
      <c r="B83" s="1"/>
      <c r="C83" s="1"/>
      <c r="D83" s="14" t="s">
        <v>38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"/>
      <c r="P83" s="20">
        <f>VLOOKUP(D83,'[1]Clasif Func'!$G:$K,5,FALSE)</f>
        <v>11728588.490000002</v>
      </c>
      <c r="Q83" s="21"/>
      <c r="R83" s="21"/>
      <c r="S83" s="21"/>
      <c r="T83" s="5"/>
    </row>
    <row r="84" spans="1:20" ht="0.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8"/>
      <c r="Q84" s="8"/>
      <c r="R84" s="8"/>
      <c r="S84" s="8"/>
      <c r="T84" s="6"/>
    </row>
    <row r="85" spans="1:20" ht="12" customHeight="1">
      <c r="A85" s="1"/>
      <c r="B85" s="1"/>
      <c r="C85" s="1"/>
      <c r="D85" s="14" t="s">
        <v>39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"/>
      <c r="P85" s="20">
        <f>VLOOKUP(D85,'[1]Clasif Func'!$G:$K,5,FALSE)</f>
        <v>7703509.9200000018</v>
      </c>
      <c r="Q85" s="21"/>
      <c r="R85" s="21"/>
      <c r="S85" s="21"/>
      <c r="T85" s="5"/>
    </row>
    <row r="86" spans="1:20" ht="12" customHeight="1">
      <c r="A86" s="1"/>
      <c r="B86" s="1"/>
      <c r="C86" s="1"/>
      <c r="D86" s="1"/>
      <c r="E86" s="1"/>
      <c r="F86" s="1"/>
      <c r="G86" s="1"/>
      <c r="H86" s="1"/>
      <c r="I86" s="9" t="s">
        <v>8</v>
      </c>
      <c r="J86" s="10"/>
      <c r="K86" s="10"/>
      <c r="L86" s="10"/>
      <c r="M86" s="10"/>
      <c r="N86" s="10"/>
      <c r="O86" s="10"/>
      <c r="P86" s="11">
        <f>+P85+P83+P81+P79</f>
        <v>46111115.179999992</v>
      </c>
      <c r="Q86" s="12"/>
      <c r="R86" s="12"/>
      <c r="S86" s="12"/>
      <c r="T86" s="3"/>
    </row>
    <row r="87" spans="1:20" ht="3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6"/>
    </row>
    <row r="88" spans="1:20" ht="12" customHeight="1">
      <c r="A88" s="1"/>
      <c r="B88" s="1"/>
      <c r="C88" s="14" t="s">
        <v>40</v>
      </c>
      <c r="D88" s="15"/>
      <c r="E88" s="15"/>
      <c r="F88" s="15"/>
      <c r="G88" s="15"/>
      <c r="H88" s="15"/>
      <c r="I88" s="15"/>
      <c r="J88" s="15"/>
      <c r="K88" s="15"/>
      <c r="L88" s="15"/>
      <c r="M88" s="1"/>
      <c r="N88" s="1"/>
      <c r="O88" s="1"/>
      <c r="P88" s="1"/>
      <c r="Q88" s="1"/>
      <c r="R88" s="1"/>
      <c r="S88" s="1"/>
      <c r="T88" s="6"/>
    </row>
    <row r="89" spans="1:20" ht="0.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6"/>
    </row>
    <row r="90" spans="1:20" ht="12" customHeight="1">
      <c r="A90" s="1"/>
      <c r="B90" s="1"/>
      <c r="C90" s="1"/>
      <c r="D90" s="14" t="s">
        <v>41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"/>
      <c r="P90" s="20">
        <f>VLOOKUP(D90,'[1]Clasif Func'!$G:$K,5,FALSE)</f>
        <v>124741723.00000001</v>
      </c>
      <c r="Q90" s="21"/>
      <c r="R90" s="21"/>
      <c r="S90" s="21"/>
      <c r="T90" s="5"/>
    </row>
    <row r="91" spans="1:20" ht="0.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8"/>
      <c r="Q91" s="8"/>
      <c r="R91" s="8"/>
      <c r="S91" s="8"/>
      <c r="T91" s="6"/>
    </row>
    <row r="92" spans="1:20" ht="12" customHeight="1">
      <c r="A92" s="1"/>
      <c r="B92" s="1"/>
      <c r="C92" s="1"/>
      <c r="D92" s="14" t="s">
        <v>42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"/>
      <c r="P92" s="20">
        <f>VLOOKUP(D92,'[1]Clasif Func'!$G:$K,5,FALSE)</f>
        <v>21653962.82</v>
      </c>
      <c r="Q92" s="21"/>
      <c r="R92" s="21"/>
      <c r="S92" s="21"/>
      <c r="T92" s="5"/>
    </row>
    <row r="93" spans="1:20" ht="0.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8"/>
      <c r="Q93" s="8"/>
      <c r="R93" s="8"/>
      <c r="S93" s="8"/>
      <c r="T93" s="6"/>
    </row>
    <row r="94" spans="1:20" ht="12" customHeight="1">
      <c r="A94" s="1"/>
      <c r="B94" s="1"/>
      <c r="C94" s="1"/>
      <c r="D94" s="14" t="s">
        <v>43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"/>
      <c r="P94" s="20">
        <f>VLOOKUP(D94,'[1]Clasif Func'!$G:$K,5,FALSE)</f>
        <v>25388822.890000001</v>
      </c>
      <c r="Q94" s="21"/>
      <c r="R94" s="21"/>
      <c r="S94" s="21"/>
      <c r="T94" s="5"/>
    </row>
    <row r="95" spans="1:20" ht="0.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8"/>
      <c r="Q95" s="8"/>
      <c r="R95" s="8"/>
      <c r="S95" s="8"/>
      <c r="T95" s="6"/>
    </row>
    <row r="96" spans="1:20" ht="12" customHeight="1">
      <c r="A96" s="1"/>
      <c r="B96" s="1"/>
      <c r="C96" s="1"/>
      <c r="D96" s="14" t="s">
        <v>44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"/>
      <c r="P96" s="20">
        <f>VLOOKUP(D96,'[1]Clasif Func'!$G:$K,5,FALSE)</f>
        <v>37350285.789999999</v>
      </c>
      <c r="Q96" s="21"/>
      <c r="R96" s="21"/>
      <c r="S96" s="21"/>
      <c r="T96" s="5"/>
    </row>
    <row r="97" spans="1:20" ht="12" customHeight="1">
      <c r="A97" s="1"/>
      <c r="B97" s="1"/>
      <c r="C97" s="1"/>
      <c r="D97" s="1"/>
      <c r="E97" s="1"/>
      <c r="F97" s="1"/>
      <c r="G97" s="1"/>
      <c r="H97" s="1"/>
      <c r="I97" s="9" t="s">
        <v>8</v>
      </c>
      <c r="J97" s="10"/>
      <c r="K97" s="10"/>
      <c r="L97" s="10"/>
      <c r="M97" s="10"/>
      <c r="N97" s="10"/>
      <c r="O97" s="10"/>
      <c r="P97" s="11">
        <f>+P96+P94+P92+P90</f>
        <v>209134794.5</v>
      </c>
      <c r="Q97" s="12"/>
      <c r="R97" s="12"/>
      <c r="S97" s="12"/>
      <c r="T97" s="3"/>
    </row>
    <row r="98" spans="1:20" ht="3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6"/>
    </row>
    <row r="99" spans="1:20" ht="12" customHeight="1">
      <c r="A99" s="1"/>
      <c r="B99" s="1"/>
      <c r="C99" s="14" t="s">
        <v>45</v>
      </c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6"/>
    </row>
    <row r="100" spans="1:20" ht="0.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6"/>
    </row>
    <row r="101" spans="1:20" ht="12" customHeight="1">
      <c r="A101" s="1"/>
      <c r="B101" s="1"/>
      <c r="C101" s="1"/>
      <c r="D101" s="14" t="s">
        <v>46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"/>
      <c r="P101" s="20">
        <f>VLOOKUP(D101,'[1]Clasif Func'!$G:$K,5,FALSE)</f>
        <v>29780673.039999999</v>
      </c>
      <c r="Q101" s="21"/>
      <c r="R101" s="21"/>
      <c r="S101" s="21"/>
      <c r="T101" s="5"/>
    </row>
    <row r="102" spans="1:20" ht="12" customHeight="1">
      <c r="A102" s="1"/>
      <c r="B102" s="1"/>
      <c r="C102" s="1"/>
      <c r="D102" s="1"/>
      <c r="E102" s="1"/>
      <c r="F102" s="1"/>
      <c r="G102" s="1"/>
      <c r="H102" s="1"/>
      <c r="I102" s="9" t="s">
        <v>8</v>
      </c>
      <c r="J102" s="10"/>
      <c r="K102" s="10"/>
      <c r="L102" s="10"/>
      <c r="M102" s="10"/>
      <c r="N102" s="10"/>
      <c r="O102" s="10"/>
      <c r="P102" s="27">
        <f>+P101</f>
        <v>29780673.039999999</v>
      </c>
      <c r="Q102" s="10"/>
      <c r="R102" s="10"/>
      <c r="S102" s="10"/>
      <c r="T102" s="3"/>
    </row>
    <row r="103" spans="1:20" ht="15.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6"/>
    </row>
    <row r="104" spans="1:20" ht="0.9" customHeight="1">
      <c r="A104" s="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7"/>
    </row>
    <row r="105" spans="1:20" ht="11.1" customHeight="1">
      <c r="A105" s="1"/>
      <c r="B105" s="14" t="s">
        <v>47</v>
      </c>
      <c r="C105" s="15"/>
      <c r="D105" s="15"/>
      <c r="E105" s="15"/>
      <c r="F105" s="15"/>
      <c r="G105" s="16" t="s">
        <v>48</v>
      </c>
      <c r="H105" s="1"/>
      <c r="I105" s="1"/>
      <c r="J105" s="1"/>
      <c r="K105" s="1"/>
      <c r="L105" s="1"/>
      <c r="M105" s="1"/>
      <c r="N105" s="18" t="s">
        <v>49</v>
      </c>
      <c r="O105" s="19"/>
      <c r="P105" s="19"/>
      <c r="Q105" s="19"/>
      <c r="R105" s="19"/>
      <c r="S105" s="2" t="s">
        <v>50</v>
      </c>
      <c r="T105" s="4"/>
    </row>
    <row r="106" spans="1:20" ht="0.9" customHeight="1">
      <c r="A106" s="1"/>
      <c r="B106" s="15"/>
      <c r="C106" s="15"/>
      <c r="D106" s="15"/>
      <c r="E106" s="15"/>
      <c r="F106" s="15"/>
      <c r="G106" s="1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6"/>
    </row>
    <row r="107" spans="1:20" ht="29.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6"/>
    </row>
    <row r="108" spans="1:20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6"/>
    </row>
    <row r="109" spans="1:20" ht="18" customHeight="1">
      <c r="A109" s="1"/>
      <c r="B109" s="22"/>
      <c r="C109" s="22"/>
      <c r="D109" s="22"/>
      <c r="E109" s="1"/>
      <c r="F109" s="23" t="s"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1"/>
      <c r="S109" s="1"/>
      <c r="T109" s="6"/>
    </row>
    <row r="110" spans="1:20" ht="15.9" customHeight="1">
      <c r="A110" s="1"/>
      <c r="B110" s="22"/>
      <c r="C110" s="22"/>
      <c r="D110" s="22"/>
      <c r="E110" s="1"/>
      <c r="F110" s="25" t="s">
        <v>1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1"/>
      <c r="S110" s="1"/>
      <c r="T110" s="6"/>
    </row>
    <row r="111" spans="1:20" ht="15.9" customHeight="1">
      <c r="A111" s="1"/>
      <c r="B111" s="22"/>
      <c r="C111" s="22"/>
      <c r="D111" s="22"/>
      <c r="E111" s="1"/>
      <c r="F111" s="25" t="s">
        <v>2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1"/>
      <c r="R111" s="1"/>
      <c r="S111" s="1"/>
      <c r="T111" s="6"/>
    </row>
    <row r="112" spans="1:20" ht="9" customHeight="1">
      <c r="A112" s="1"/>
      <c r="B112" s="22"/>
      <c r="C112" s="22"/>
      <c r="D112" s="2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6"/>
    </row>
    <row r="113" spans="1:20" ht="6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6"/>
    </row>
    <row r="114" spans="1:20" ht="0.9" customHeight="1">
      <c r="A114" s="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7"/>
    </row>
    <row r="115" spans="1:20" ht="15.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6"/>
    </row>
    <row r="116" spans="1:20" ht="12" customHeight="1">
      <c r="A116" s="1"/>
      <c r="B116" s="1"/>
      <c r="C116" s="14" t="s">
        <v>51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6"/>
    </row>
    <row r="117" spans="1:20" ht="0.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6"/>
    </row>
    <row r="118" spans="1:20" ht="12" customHeight="1">
      <c r="A118" s="1"/>
      <c r="B118" s="1"/>
      <c r="C118" s="1"/>
      <c r="D118" s="14" t="s">
        <v>52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"/>
      <c r="P118" s="20">
        <f>VLOOKUP(D118,'[1]Clasif Func'!$G:$K,5,FALSE)</f>
        <v>22500000</v>
      </c>
      <c r="Q118" s="21"/>
      <c r="R118" s="21"/>
      <c r="S118" s="21"/>
      <c r="T118" s="5"/>
    </row>
    <row r="119" spans="1:20" ht="0.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8"/>
      <c r="Q119" s="8"/>
      <c r="R119" s="8"/>
      <c r="S119" s="8"/>
      <c r="T119" s="6"/>
    </row>
    <row r="120" spans="1:20" ht="12" customHeight="1">
      <c r="A120" s="1"/>
      <c r="B120" s="1"/>
      <c r="C120" s="1"/>
      <c r="D120" s="14" t="s">
        <v>53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"/>
      <c r="P120" s="20">
        <f>VLOOKUP(D120,'[1]Clasif Func'!$G:$K,5,FALSE)</f>
        <v>8916525</v>
      </c>
      <c r="Q120" s="21"/>
      <c r="R120" s="21"/>
      <c r="S120" s="21"/>
      <c r="T120" s="5"/>
    </row>
    <row r="121" spans="1:20" ht="12" customHeight="1">
      <c r="A121" s="1"/>
      <c r="B121" s="1"/>
      <c r="C121" s="1"/>
      <c r="D121" s="1"/>
      <c r="E121" s="1"/>
      <c r="F121" s="1"/>
      <c r="G121" s="1"/>
      <c r="H121" s="1"/>
      <c r="I121" s="9" t="s">
        <v>8</v>
      </c>
      <c r="J121" s="10"/>
      <c r="K121" s="10"/>
      <c r="L121" s="10"/>
      <c r="M121" s="10"/>
      <c r="N121" s="10"/>
      <c r="O121" s="10"/>
      <c r="P121" s="11">
        <f>+P120+P118</f>
        <v>31416525</v>
      </c>
      <c r="Q121" s="12"/>
      <c r="R121" s="12"/>
      <c r="S121" s="12"/>
      <c r="T121" s="3"/>
    </row>
    <row r="122" spans="1:20" ht="3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6"/>
    </row>
    <row r="123" spans="1:20" ht="12" customHeight="1">
      <c r="A123" s="1"/>
      <c r="B123" s="1"/>
      <c r="C123" s="14" t="s">
        <v>54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6"/>
    </row>
    <row r="124" spans="1:20" ht="0.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6"/>
    </row>
    <row r="125" spans="1:20" ht="12" customHeight="1">
      <c r="A125" s="1"/>
      <c r="B125" s="1"/>
      <c r="C125" s="1"/>
      <c r="D125" s="14" t="s">
        <v>55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"/>
      <c r="P125" s="20">
        <f>VLOOKUP(D125,'[1]Clasif Func'!$G:$K,5,FALSE)</f>
        <v>10054405068.000002</v>
      </c>
      <c r="Q125" s="21"/>
      <c r="R125" s="21"/>
      <c r="S125" s="21"/>
      <c r="T125" s="5"/>
    </row>
    <row r="126" spans="1:20" ht="0.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8"/>
      <c r="Q126" s="8"/>
      <c r="R126" s="8"/>
      <c r="S126" s="8"/>
      <c r="T126" s="6"/>
    </row>
    <row r="127" spans="1:20" ht="12" customHeight="1">
      <c r="A127" s="1"/>
      <c r="B127" s="1"/>
      <c r="C127" s="1"/>
      <c r="D127" s="14" t="s">
        <v>56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"/>
      <c r="P127" s="20">
        <f>VLOOKUP(D127,'[1]Clasif Func'!$G:$K,5,FALSE)</f>
        <v>121842347.89999999</v>
      </c>
      <c r="Q127" s="21"/>
      <c r="R127" s="21"/>
      <c r="S127" s="21"/>
      <c r="T127" s="5"/>
    </row>
    <row r="128" spans="1:20" ht="0.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8"/>
      <c r="Q128" s="8"/>
      <c r="R128" s="8"/>
      <c r="S128" s="8"/>
      <c r="T128" s="6"/>
    </row>
    <row r="129" spans="1:20" ht="12" customHeight="1">
      <c r="A129" s="1"/>
      <c r="B129" s="1"/>
      <c r="C129" s="1"/>
      <c r="D129" s="14" t="s">
        <v>57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"/>
      <c r="P129" s="20">
        <f>VLOOKUP(D129,'[1]Clasif Func'!$G:$K,5,FALSE)</f>
        <v>1656998397.48</v>
      </c>
      <c r="Q129" s="21"/>
      <c r="R129" s="21"/>
      <c r="S129" s="21"/>
      <c r="T129" s="5"/>
    </row>
    <row r="130" spans="1:20" ht="0.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8"/>
      <c r="Q130" s="8"/>
      <c r="R130" s="8"/>
      <c r="S130" s="8"/>
      <c r="T130" s="6"/>
    </row>
    <row r="131" spans="1:20" ht="12" customHeight="1">
      <c r="A131" s="1"/>
      <c r="B131" s="1"/>
      <c r="C131" s="1"/>
      <c r="D131" s="14" t="s">
        <v>58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"/>
      <c r="P131" s="20">
        <f>VLOOKUP(D131,'[1]Clasif Func'!$G:$K,5,FALSE)</f>
        <v>88455849.260000005</v>
      </c>
      <c r="Q131" s="21"/>
      <c r="R131" s="21"/>
      <c r="S131" s="21"/>
      <c r="T131" s="5"/>
    </row>
    <row r="132" spans="1:20" ht="12" customHeight="1">
      <c r="A132" s="1"/>
      <c r="B132" s="1"/>
      <c r="C132" s="1"/>
      <c r="D132" s="1"/>
      <c r="E132" s="1"/>
      <c r="F132" s="1"/>
      <c r="G132" s="1"/>
      <c r="H132" s="1"/>
      <c r="I132" s="9" t="s">
        <v>8</v>
      </c>
      <c r="J132" s="10"/>
      <c r="K132" s="10"/>
      <c r="L132" s="10"/>
      <c r="M132" s="10"/>
      <c r="N132" s="10"/>
      <c r="O132" s="10"/>
      <c r="P132" s="11">
        <f>+P131+P129+P127+P125</f>
        <v>11921701662.640001</v>
      </c>
      <c r="Q132" s="12"/>
      <c r="R132" s="12"/>
      <c r="S132" s="12"/>
      <c r="T132" s="3"/>
    </row>
    <row r="133" spans="1:20" ht="3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6"/>
    </row>
    <row r="134" spans="1:20" ht="12" customHeight="1">
      <c r="A134" s="1"/>
      <c r="B134" s="1"/>
      <c r="C134" s="14" t="s">
        <v>59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6"/>
    </row>
    <row r="135" spans="1:20" ht="0.9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6"/>
    </row>
    <row r="136" spans="1:20" ht="12" customHeight="1">
      <c r="A136" s="1"/>
      <c r="B136" s="1"/>
      <c r="C136" s="1"/>
      <c r="D136" s="14" t="s">
        <v>60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"/>
      <c r="P136" s="20">
        <f>VLOOKUP(D136,'[1]Clasif Func'!$G:$K,5,FALSE)</f>
        <v>37073500</v>
      </c>
      <c r="Q136" s="21"/>
      <c r="R136" s="21"/>
      <c r="S136" s="21"/>
      <c r="T136" s="5"/>
    </row>
    <row r="137" spans="1:20" ht="0.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8"/>
      <c r="Q137" s="8"/>
      <c r="R137" s="8"/>
      <c r="S137" s="8"/>
      <c r="T137" s="6"/>
    </row>
    <row r="138" spans="1:20" ht="12" customHeight="1">
      <c r="A138" s="1"/>
      <c r="B138" s="1"/>
      <c r="C138" s="1"/>
      <c r="D138" s="14" t="s">
        <v>61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"/>
      <c r="P138" s="20">
        <f>VLOOKUP(D138,'[1]Clasif Func'!$G:$K,5,FALSE)</f>
        <v>25632415.100000005</v>
      </c>
      <c r="Q138" s="21"/>
      <c r="R138" s="21"/>
      <c r="S138" s="21"/>
      <c r="T138" s="5"/>
    </row>
    <row r="139" spans="1:20" ht="0.9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8"/>
      <c r="Q139" s="8"/>
      <c r="R139" s="8"/>
      <c r="S139" s="8"/>
      <c r="T139" s="6"/>
    </row>
    <row r="140" spans="1:20" ht="12" customHeight="1">
      <c r="A140" s="1"/>
      <c r="B140" s="1"/>
      <c r="C140" s="1"/>
      <c r="D140" s="14" t="s">
        <v>62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"/>
      <c r="P140" s="20">
        <f>VLOOKUP(D140,'[1]Clasif Func'!$G:$K,5,FALSE)</f>
        <v>45531329.800000004</v>
      </c>
      <c r="Q140" s="21"/>
      <c r="R140" s="21"/>
      <c r="S140" s="21"/>
      <c r="T140" s="5"/>
    </row>
    <row r="141" spans="1:20" ht="0.9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8"/>
      <c r="Q141" s="8"/>
      <c r="R141" s="8"/>
      <c r="S141" s="8"/>
      <c r="T141" s="6"/>
    </row>
    <row r="142" spans="1:20" ht="12" customHeight="1">
      <c r="A142" s="1"/>
      <c r="B142" s="1"/>
      <c r="C142" s="1"/>
      <c r="D142" s="14" t="s">
        <v>63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"/>
      <c r="P142" s="20">
        <f>VLOOKUP(D142,'[1]Clasif Func'!$G:$K,5,FALSE)</f>
        <v>380107679.21999997</v>
      </c>
      <c r="Q142" s="21"/>
      <c r="R142" s="21"/>
      <c r="S142" s="21"/>
      <c r="T142" s="5"/>
    </row>
    <row r="143" spans="1:20" ht="0.9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8"/>
      <c r="Q143" s="8"/>
      <c r="R143" s="8"/>
      <c r="S143" s="8"/>
      <c r="T143" s="6"/>
    </row>
    <row r="144" spans="1:20" ht="12" customHeight="1">
      <c r="A144" s="1"/>
      <c r="B144" s="1"/>
      <c r="C144" s="1"/>
      <c r="D144" s="14" t="s">
        <v>64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"/>
      <c r="P144" s="20">
        <v>0</v>
      </c>
      <c r="Q144" s="21"/>
      <c r="R144" s="21"/>
      <c r="S144" s="21"/>
      <c r="T144" s="5"/>
    </row>
    <row r="145" spans="1:20" ht="12" customHeight="1">
      <c r="A145" s="1"/>
      <c r="B145" s="1"/>
      <c r="C145" s="1"/>
      <c r="D145" s="1"/>
      <c r="E145" s="1"/>
      <c r="F145" s="1"/>
      <c r="G145" s="1"/>
      <c r="H145" s="1"/>
      <c r="I145" s="9" t="s">
        <v>8</v>
      </c>
      <c r="J145" s="10"/>
      <c r="K145" s="10"/>
      <c r="L145" s="10"/>
      <c r="M145" s="10"/>
      <c r="N145" s="10"/>
      <c r="O145" s="10"/>
      <c r="P145" s="11">
        <f>+P144+P142+P140+P138+P136</f>
        <v>488344924.12</v>
      </c>
      <c r="Q145" s="12"/>
      <c r="R145" s="12"/>
      <c r="S145" s="12"/>
      <c r="T145" s="3"/>
    </row>
    <row r="146" spans="1:20" ht="3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6"/>
    </row>
    <row r="147" spans="1:20" ht="12" customHeight="1">
      <c r="A147" s="1"/>
      <c r="B147" s="1"/>
      <c r="C147" s="14" t="s">
        <v>65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6"/>
    </row>
    <row r="148" spans="1:20" ht="0.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6"/>
    </row>
    <row r="149" spans="1:20" ht="12" customHeight="1">
      <c r="A149" s="1"/>
      <c r="B149" s="1"/>
      <c r="C149" s="1"/>
      <c r="D149" s="14" t="s">
        <v>65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"/>
      <c r="P149" s="20">
        <f>VLOOKUP(D149,'[1]Clasif Func'!$G:$K,5,FALSE)</f>
        <v>387998409.66999996</v>
      </c>
      <c r="Q149" s="21"/>
      <c r="R149" s="21"/>
      <c r="S149" s="21"/>
      <c r="T149" s="5"/>
    </row>
    <row r="150" spans="1:20" ht="12" customHeight="1">
      <c r="A150" s="1"/>
      <c r="B150" s="1"/>
      <c r="C150" s="1"/>
      <c r="D150" s="1"/>
      <c r="E150" s="1"/>
      <c r="F150" s="1"/>
      <c r="G150" s="1"/>
      <c r="H150" s="1"/>
      <c r="I150" s="9" t="s">
        <v>8</v>
      </c>
      <c r="J150" s="10"/>
      <c r="K150" s="10"/>
      <c r="L150" s="10"/>
      <c r="M150" s="10"/>
      <c r="N150" s="10"/>
      <c r="O150" s="10"/>
      <c r="P150" s="11">
        <f>+P149</f>
        <v>387998409.66999996</v>
      </c>
      <c r="Q150" s="12"/>
      <c r="R150" s="12"/>
      <c r="S150" s="12"/>
      <c r="T150" s="3"/>
    </row>
    <row r="151" spans="1:20" ht="3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6"/>
    </row>
    <row r="152" spans="1:20" ht="11.1" customHeight="1">
      <c r="A152" s="1"/>
      <c r="B152" s="1"/>
      <c r="C152" s="1"/>
      <c r="D152" s="1"/>
      <c r="E152" s="1"/>
      <c r="F152" s="1"/>
      <c r="G152" s="1"/>
      <c r="H152" s="1"/>
      <c r="I152" s="1"/>
      <c r="J152" s="9" t="s">
        <v>33</v>
      </c>
      <c r="K152" s="10"/>
      <c r="L152" s="10"/>
      <c r="M152" s="10"/>
      <c r="N152" s="10"/>
      <c r="O152" s="10"/>
      <c r="P152" s="27">
        <f>+P150+P145+P132+P121+P102+P86+P97</f>
        <v>13114488104.150002</v>
      </c>
      <c r="Q152" s="10"/>
      <c r="R152" s="10"/>
      <c r="S152" s="10"/>
      <c r="T152" s="3"/>
    </row>
    <row r="153" spans="1:20" ht="0.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0"/>
      <c r="Q153" s="10"/>
      <c r="R153" s="10"/>
      <c r="S153" s="10"/>
      <c r="T153" s="3"/>
    </row>
    <row r="154" spans="1:20" ht="2.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6"/>
    </row>
    <row r="155" spans="1:20" ht="12" customHeight="1">
      <c r="A155" s="1"/>
      <c r="B155" s="28" t="s">
        <v>66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1"/>
      <c r="M155" s="1"/>
      <c r="N155" s="1"/>
      <c r="O155" s="1"/>
      <c r="P155" s="1"/>
      <c r="Q155" s="1"/>
      <c r="R155" s="1"/>
      <c r="S155" s="1"/>
      <c r="T155" s="6"/>
    </row>
    <row r="156" spans="1:20" ht="12" customHeight="1">
      <c r="A156" s="1"/>
      <c r="B156" s="1"/>
      <c r="C156" s="14" t="s">
        <v>67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6"/>
    </row>
    <row r="157" spans="1:20" ht="0.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6"/>
    </row>
    <row r="158" spans="1:20" ht="12" customHeight="1">
      <c r="A158" s="1"/>
      <c r="B158" s="1"/>
      <c r="C158" s="1"/>
      <c r="D158" s="14" t="s">
        <v>68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"/>
      <c r="P158" s="20">
        <f>VLOOKUP(D158,'[1]Clasif Func'!$G:$K,5,FALSE)</f>
        <v>90159170.10999994</v>
      </c>
      <c r="Q158" s="21"/>
      <c r="R158" s="21"/>
      <c r="S158" s="21"/>
      <c r="T158" s="5"/>
    </row>
    <row r="159" spans="1:20" ht="0.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8"/>
      <c r="Q159" s="8"/>
      <c r="R159" s="8"/>
      <c r="S159" s="8"/>
      <c r="T159" s="6"/>
    </row>
    <row r="160" spans="1:20" ht="12" customHeight="1">
      <c r="A160" s="1"/>
      <c r="B160" s="1"/>
      <c r="C160" s="1"/>
      <c r="D160" s="14" t="s">
        <v>69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"/>
      <c r="P160" s="20">
        <f>VLOOKUP(D160,'[1]Clasif Func'!$G:$K,5,FALSE)</f>
        <v>135108941.22000012</v>
      </c>
      <c r="Q160" s="21"/>
      <c r="R160" s="21"/>
      <c r="S160" s="21"/>
      <c r="T160" s="5"/>
    </row>
    <row r="161" spans="1:20" ht="12" customHeight="1">
      <c r="A161" s="1"/>
      <c r="B161" s="1"/>
      <c r="C161" s="1"/>
      <c r="D161" s="1"/>
      <c r="E161" s="1"/>
      <c r="F161" s="1"/>
      <c r="G161" s="1"/>
      <c r="H161" s="1"/>
      <c r="I161" s="9" t="s">
        <v>8</v>
      </c>
      <c r="J161" s="10"/>
      <c r="K161" s="10"/>
      <c r="L161" s="10"/>
      <c r="M161" s="10"/>
      <c r="N161" s="10"/>
      <c r="O161" s="10"/>
      <c r="P161" s="11">
        <f>+P160+P158</f>
        <v>225268111.33000004</v>
      </c>
      <c r="Q161" s="12"/>
      <c r="R161" s="12"/>
      <c r="S161" s="12"/>
      <c r="T161" s="3"/>
    </row>
    <row r="162" spans="1:20" ht="3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6"/>
    </row>
    <row r="163" spans="1:20" ht="12" customHeight="1">
      <c r="A163" s="1"/>
      <c r="B163" s="1"/>
      <c r="C163" s="14" t="s">
        <v>70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6"/>
    </row>
    <row r="164" spans="1:20" ht="0.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6"/>
    </row>
    <row r="165" spans="1:20" ht="12" customHeight="1">
      <c r="A165" s="1"/>
      <c r="B165" s="1"/>
      <c r="C165" s="1"/>
      <c r="D165" s="14" t="s">
        <v>71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"/>
      <c r="P165" s="20">
        <f>VLOOKUP(D165,'[1]Clasif Func'!$G:$K,5,FALSE)</f>
        <v>91620800.139999941</v>
      </c>
      <c r="Q165" s="21"/>
      <c r="R165" s="21"/>
      <c r="S165" s="21"/>
      <c r="T165" s="5"/>
    </row>
    <row r="166" spans="1:20" ht="0.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8"/>
      <c r="Q166" s="8"/>
      <c r="R166" s="8"/>
      <c r="S166" s="8"/>
      <c r="T166" s="6"/>
    </row>
    <row r="167" spans="1:20" ht="12" customHeight="1">
      <c r="A167" s="1"/>
      <c r="B167" s="1"/>
      <c r="C167" s="1"/>
      <c r="D167" s="14" t="s">
        <v>72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"/>
      <c r="P167" s="20">
        <f>VLOOKUP(D167,'[1]Clasif Func'!$G:$K,5,FALSE)</f>
        <v>56955429.049999997</v>
      </c>
      <c r="Q167" s="21"/>
      <c r="R167" s="21"/>
      <c r="S167" s="21"/>
      <c r="T167" s="5"/>
    </row>
    <row r="168" spans="1:20" ht="0.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8"/>
      <c r="Q168" s="8"/>
      <c r="R168" s="8"/>
      <c r="S168" s="8"/>
      <c r="T168" s="6"/>
    </row>
    <row r="169" spans="1:20" ht="12" customHeight="1">
      <c r="A169" s="1"/>
      <c r="B169" s="1"/>
      <c r="C169" s="1"/>
      <c r="D169" s="14" t="s">
        <v>73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"/>
      <c r="P169" s="20">
        <f>VLOOKUP(D169,'[1]Clasif Func'!$G:$K,5,FALSE)</f>
        <v>29670376.77</v>
      </c>
      <c r="Q169" s="21"/>
      <c r="R169" s="21"/>
      <c r="S169" s="21"/>
      <c r="T169" s="5"/>
    </row>
    <row r="170" spans="1:20" ht="12" customHeight="1">
      <c r="A170" s="1"/>
      <c r="B170" s="1"/>
      <c r="C170" s="1"/>
      <c r="D170" s="1"/>
      <c r="E170" s="1"/>
      <c r="F170" s="1"/>
      <c r="G170" s="1"/>
      <c r="H170" s="1"/>
      <c r="I170" s="9" t="s">
        <v>8</v>
      </c>
      <c r="J170" s="10"/>
      <c r="K170" s="10"/>
      <c r="L170" s="10"/>
      <c r="M170" s="10"/>
      <c r="N170" s="10"/>
      <c r="O170" s="10"/>
      <c r="P170" s="11">
        <f>+P169+P167+P165</f>
        <v>178246605.95999992</v>
      </c>
      <c r="Q170" s="12"/>
      <c r="R170" s="12"/>
      <c r="S170" s="12"/>
      <c r="T170" s="3"/>
    </row>
    <row r="171" spans="1:20" ht="3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6"/>
    </row>
    <row r="172" spans="1:20" ht="12" customHeight="1">
      <c r="A172" s="1"/>
      <c r="B172" s="1"/>
      <c r="C172" s="14" t="s">
        <v>74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6"/>
    </row>
    <row r="173" spans="1:20" ht="0.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6"/>
    </row>
    <row r="174" spans="1:20" ht="12" customHeight="1">
      <c r="A174" s="1"/>
      <c r="B174" s="1"/>
      <c r="C174" s="1"/>
      <c r="D174" s="14" t="s">
        <v>75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"/>
      <c r="P174" s="20">
        <f>VLOOKUP(D174,'[1]Clasif Func'!$G:$K,5,FALSE)</f>
        <v>15259300.600000001</v>
      </c>
      <c r="Q174" s="21"/>
      <c r="R174" s="21"/>
      <c r="S174" s="21"/>
      <c r="T174" s="5"/>
    </row>
    <row r="175" spans="1:20" ht="0.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8"/>
      <c r="Q175" s="8"/>
      <c r="R175" s="8"/>
      <c r="S175" s="8"/>
      <c r="T175" s="6"/>
    </row>
    <row r="176" spans="1:20" ht="12" customHeight="1">
      <c r="A176" s="1"/>
      <c r="B176" s="1"/>
      <c r="C176" s="1"/>
      <c r="D176" s="14" t="s">
        <v>76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"/>
      <c r="P176" s="20">
        <f>VLOOKUP(D176,'[1]Clasif Func'!$G:$K,5,FALSE)</f>
        <v>1810550.4699999997</v>
      </c>
      <c r="Q176" s="21"/>
      <c r="R176" s="21"/>
      <c r="S176" s="21"/>
      <c r="T176" s="5"/>
    </row>
    <row r="177" spans="1:20" ht="0.9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8"/>
      <c r="Q177" s="8"/>
      <c r="R177" s="8"/>
      <c r="S177" s="8"/>
      <c r="T177" s="6"/>
    </row>
    <row r="178" spans="1:20" ht="12" customHeight="1">
      <c r="A178" s="1"/>
      <c r="B178" s="1"/>
      <c r="C178" s="1"/>
      <c r="D178" s="14" t="s">
        <v>77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"/>
      <c r="P178" s="20">
        <f>VLOOKUP(D178,'[1]Clasif Func'!$G:$K,5,FALSE)</f>
        <v>40291.5</v>
      </c>
      <c r="Q178" s="21"/>
      <c r="R178" s="21"/>
      <c r="S178" s="21"/>
      <c r="T178" s="5"/>
    </row>
    <row r="179" spans="1:20" ht="12" customHeight="1">
      <c r="A179" s="1"/>
      <c r="B179" s="1"/>
      <c r="C179" s="1"/>
      <c r="D179" s="1"/>
      <c r="E179" s="1"/>
      <c r="F179" s="1"/>
      <c r="G179" s="1"/>
      <c r="H179" s="1"/>
      <c r="I179" s="9" t="s">
        <v>8</v>
      </c>
      <c r="J179" s="10"/>
      <c r="K179" s="10"/>
      <c r="L179" s="10"/>
      <c r="M179" s="10"/>
      <c r="N179" s="10"/>
      <c r="O179" s="10"/>
      <c r="P179" s="11">
        <f>+P178+P176+P174</f>
        <v>17110142.57</v>
      </c>
      <c r="Q179" s="12"/>
      <c r="R179" s="12"/>
      <c r="S179" s="12"/>
      <c r="T179" s="3"/>
    </row>
    <row r="180" spans="1:20" ht="3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6"/>
    </row>
    <row r="181" spans="1:20" ht="12" customHeight="1">
      <c r="A181" s="1"/>
      <c r="B181" s="1"/>
      <c r="C181" s="14" t="s">
        <v>78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6"/>
    </row>
    <row r="182" spans="1:20" ht="0.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6"/>
    </row>
    <row r="183" spans="1:20" ht="12" customHeight="1">
      <c r="A183" s="1"/>
      <c r="B183" s="1"/>
      <c r="C183" s="1"/>
      <c r="D183" s="14" t="s">
        <v>78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"/>
      <c r="P183" s="20">
        <f>VLOOKUP(D183,'[1]Clasif Func'!$G:$K,5,FALSE)</f>
        <v>297403188.39000022</v>
      </c>
      <c r="Q183" s="21"/>
      <c r="R183" s="21"/>
      <c r="S183" s="21"/>
      <c r="T183" s="5"/>
    </row>
    <row r="184" spans="1:20" ht="12" customHeight="1">
      <c r="A184" s="1"/>
      <c r="B184" s="1"/>
      <c r="C184" s="1"/>
      <c r="D184" s="1"/>
      <c r="E184" s="1"/>
      <c r="F184" s="1"/>
      <c r="G184" s="1"/>
      <c r="H184" s="1"/>
      <c r="I184" s="9" t="s">
        <v>8</v>
      </c>
      <c r="J184" s="10"/>
      <c r="K184" s="10"/>
      <c r="L184" s="10"/>
      <c r="M184" s="10"/>
      <c r="N184" s="10"/>
      <c r="O184" s="10"/>
      <c r="P184" s="11">
        <f>+P183</f>
        <v>297403188.39000022</v>
      </c>
      <c r="Q184" s="12"/>
      <c r="R184" s="12"/>
      <c r="S184" s="12"/>
      <c r="T184" s="3"/>
    </row>
    <row r="185" spans="1:20" ht="3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6"/>
    </row>
    <row r="186" spans="1:20" ht="12" customHeight="1">
      <c r="A186" s="1"/>
      <c r="B186" s="1"/>
      <c r="C186" s="14" t="s">
        <v>79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6"/>
    </row>
    <row r="187" spans="1:20" ht="0.9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6"/>
    </row>
    <row r="188" spans="1:20" ht="12" customHeight="1">
      <c r="A188" s="1"/>
      <c r="B188" s="1"/>
      <c r="C188" s="1"/>
      <c r="D188" s="14" t="s">
        <v>79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"/>
      <c r="P188" s="20">
        <f>VLOOKUP(D188,'[1]Clasif Func'!$G:$K,5,FALSE)</f>
        <v>96527894.699999988</v>
      </c>
      <c r="Q188" s="21"/>
      <c r="R188" s="21"/>
      <c r="S188" s="21"/>
      <c r="T188" s="5"/>
    </row>
    <row r="189" spans="1:20" ht="12" customHeight="1">
      <c r="A189" s="1"/>
      <c r="B189" s="1"/>
      <c r="C189" s="1"/>
      <c r="D189" s="1"/>
      <c r="E189" s="1"/>
      <c r="F189" s="1"/>
      <c r="G189" s="1"/>
      <c r="H189" s="1"/>
      <c r="I189" s="9" t="s">
        <v>8</v>
      </c>
      <c r="J189" s="10"/>
      <c r="K189" s="10"/>
      <c r="L189" s="10"/>
      <c r="M189" s="10"/>
      <c r="N189" s="10"/>
      <c r="O189" s="10"/>
      <c r="P189" s="11">
        <f>+P188</f>
        <v>96527894.699999988</v>
      </c>
      <c r="Q189" s="12"/>
      <c r="R189" s="12"/>
      <c r="S189" s="12"/>
      <c r="T189" s="3"/>
    </row>
    <row r="190" spans="1:20" ht="3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6"/>
    </row>
    <row r="191" spans="1:20" ht="12" customHeight="1">
      <c r="A191" s="1"/>
      <c r="B191" s="1"/>
      <c r="C191" s="14" t="s">
        <v>80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6"/>
    </row>
    <row r="192" spans="1:20" ht="0.9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6"/>
    </row>
    <row r="193" spans="1:20" ht="12" customHeight="1">
      <c r="A193" s="1"/>
      <c r="B193" s="1"/>
      <c r="C193" s="1"/>
      <c r="D193" s="14" t="s">
        <v>81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"/>
      <c r="P193" s="20">
        <f>VLOOKUP(D193,'[1]Clasif Func'!$G:$K,5,FALSE)</f>
        <v>55394856.290000021</v>
      </c>
      <c r="Q193" s="21"/>
      <c r="R193" s="21"/>
      <c r="S193" s="21"/>
      <c r="T193" s="5"/>
    </row>
    <row r="194" spans="1:20" ht="0.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8"/>
      <c r="Q194" s="8"/>
      <c r="R194" s="8"/>
      <c r="S194" s="8"/>
      <c r="T194" s="6"/>
    </row>
    <row r="195" spans="1:20" ht="12" customHeight="1">
      <c r="A195" s="1"/>
      <c r="B195" s="1"/>
      <c r="C195" s="1"/>
      <c r="D195" s="14" t="s">
        <v>82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"/>
      <c r="P195" s="20">
        <f>VLOOKUP(D195,'[1]Clasif Func'!$G:$K,5,FALSE)</f>
        <v>3508834</v>
      </c>
      <c r="Q195" s="21"/>
      <c r="R195" s="21"/>
      <c r="S195" s="21"/>
      <c r="T195" s="5"/>
    </row>
    <row r="196" spans="1:20" ht="12" customHeight="1">
      <c r="A196" s="1"/>
      <c r="B196" s="1"/>
      <c r="C196" s="1"/>
      <c r="D196" s="1"/>
      <c r="E196" s="1"/>
      <c r="F196" s="1"/>
      <c r="G196" s="1"/>
      <c r="H196" s="1"/>
      <c r="I196" s="9" t="s">
        <v>8</v>
      </c>
      <c r="J196" s="10"/>
      <c r="K196" s="10"/>
      <c r="L196" s="10"/>
      <c r="M196" s="10"/>
      <c r="N196" s="10"/>
      <c r="O196" s="10"/>
      <c r="P196" s="11">
        <f>+P195+P193</f>
        <v>58903690.290000021</v>
      </c>
      <c r="Q196" s="12"/>
      <c r="R196" s="12"/>
      <c r="S196" s="12"/>
      <c r="T196" s="3"/>
    </row>
    <row r="197" spans="1:20" ht="3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6"/>
    </row>
    <row r="198" spans="1:20" ht="12" customHeight="1">
      <c r="A198" s="1"/>
      <c r="B198" s="1"/>
      <c r="C198" s="14" t="s">
        <v>83</v>
      </c>
      <c r="D198" s="15"/>
      <c r="E198" s="15"/>
      <c r="F198" s="15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6"/>
    </row>
    <row r="199" spans="1:20" ht="0.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6"/>
    </row>
    <row r="200" spans="1:20" ht="12" customHeight="1">
      <c r="A200" s="1"/>
      <c r="B200" s="1"/>
      <c r="C200" s="1"/>
      <c r="D200" s="14" t="s">
        <v>84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"/>
      <c r="P200" s="20">
        <f>VLOOKUP(D200,'[1]Clasif Func'!$G:$K,5,FALSE)</f>
        <v>119849520.36</v>
      </c>
      <c r="Q200" s="21"/>
      <c r="R200" s="21"/>
      <c r="S200" s="21"/>
      <c r="T200" s="5"/>
    </row>
    <row r="201" spans="1:20" ht="12" customHeight="1">
      <c r="A201" s="1"/>
      <c r="B201" s="1"/>
      <c r="C201" s="1"/>
      <c r="D201" s="1"/>
      <c r="E201" s="1"/>
      <c r="F201" s="1"/>
      <c r="G201" s="1"/>
      <c r="H201" s="1"/>
      <c r="I201" s="9" t="s">
        <v>8</v>
      </c>
      <c r="J201" s="10"/>
      <c r="K201" s="10"/>
      <c r="L201" s="10"/>
      <c r="M201" s="10"/>
      <c r="N201" s="10"/>
      <c r="O201" s="10"/>
      <c r="P201" s="11">
        <f>+P200</f>
        <v>119849520.36</v>
      </c>
      <c r="Q201" s="12"/>
      <c r="R201" s="12"/>
      <c r="S201" s="12"/>
      <c r="T201" s="3"/>
    </row>
    <row r="202" spans="1:20" ht="3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6"/>
    </row>
    <row r="203" spans="1:20" ht="11.1" customHeight="1">
      <c r="A203" s="1"/>
      <c r="B203" s="1"/>
      <c r="C203" s="1"/>
      <c r="D203" s="1"/>
      <c r="E203" s="1"/>
      <c r="F203" s="1"/>
      <c r="G203" s="1"/>
      <c r="H203" s="1"/>
      <c r="I203" s="1"/>
      <c r="J203" s="9" t="s">
        <v>33</v>
      </c>
      <c r="K203" s="10"/>
      <c r="L203" s="10"/>
      <c r="M203" s="10"/>
      <c r="N203" s="10"/>
      <c r="O203" s="10"/>
      <c r="P203" s="27">
        <f>+P201+P196+P189+P184+P179+P170+P161</f>
        <v>993309153.60000026</v>
      </c>
      <c r="Q203" s="10"/>
      <c r="R203" s="10"/>
      <c r="S203" s="10"/>
      <c r="T203" s="3"/>
    </row>
    <row r="204" spans="1:20" ht="0.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0"/>
      <c r="Q204" s="10"/>
      <c r="R204" s="10"/>
      <c r="S204" s="10"/>
      <c r="T204" s="3"/>
    </row>
    <row r="205" spans="1:20" ht="2.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6"/>
    </row>
    <row r="206" spans="1:20" ht="12" customHeight="1">
      <c r="A206" s="1"/>
      <c r="B206" s="28" t="s">
        <v>85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1"/>
      <c r="M206" s="1"/>
      <c r="N206" s="1"/>
      <c r="O206" s="1"/>
      <c r="P206" s="1"/>
      <c r="Q206" s="1"/>
      <c r="R206" s="1"/>
      <c r="S206" s="1"/>
      <c r="T206" s="6"/>
    </row>
    <row r="207" spans="1:20" ht="12" customHeight="1">
      <c r="A207" s="1"/>
      <c r="B207" s="1"/>
      <c r="C207" s="14" t="s">
        <v>86</v>
      </c>
      <c r="D207" s="15"/>
      <c r="E207" s="15"/>
      <c r="F207" s="15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6"/>
    </row>
    <row r="208" spans="1:20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6"/>
    </row>
    <row r="209" spans="1:20" ht="0.9" customHeight="1">
      <c r="A209" s="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7"/>
    </row>
    <row r="210" spans="1:20" ht="11.1" customHeight="1">
      <c r="A210" s="1"/>
      <c r="B210" s="14" t="s">
        <v>47</v>
      </c>
      <c r="C210" s="15"/>
      <c r="D210" s="15"/>
      <c r="E210" s="15"/>
      <c r="F210" s="15"/>
      <c r="G210" s="16" t="s">
        <v>48</v>
      </c>
      <c r="H210" s="1"/>
      <c r="I210" s="1"/>
      <c r="J210" s="1"/>
      <c r="K210" s="1"/>
      <c r="L210" s="1"/>
      <c r="M210" s="1"/>
      <c r="N210" s="18" t="s">
        <v>87</v>
      </c>
      <c r="O210" s="19"/>
      <c r="P210" s="19"/>
      <c r="Q210" s="19"/>
      <c r="R210" s="19"/>
      <c r="S210" s="2" t="s">
        <v>50</v>
      </c>
      <c r="T210" s="4"/>
    </row>
    <row r="211" spans="1:20" ht="0.9" customHeight="1">
      <c r="A211" s="1"/>
      <c r="B211" s="15"/>
      <c r="C211" s="15"/>
      <c r="D211" s="15"/>
      <c r="E211" s="15"/>
      <c r="F211" s="15"/>
      <c r="G211" s="1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6"/>
    </row>
    <row r="212" spans="1:20" ht="29.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6"/>
    </row>
    <row r="213" spans="1:20" ht="20.10000000000000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6"/>
    </row>
    <row r="214" spans="1:20" ht="18" customHeight="1">
      <c r="A214" s="1"/>
      <c r="B214" s="22"/>
      <c r="C214" s="22"/>
      <c r="D214" s="22"/>
      <c r="E214" s="1"/>
      <c r="F214" s="23" t="s">
        <v>0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1"/>
      <c r="S214" s="1"/>
      <c r="T214" s="6"/>
    </row>
    <row r="215" spans="1:20" ht="15.9" customHeight="1">
      <c r="A215" s="1"/>
      <c r="B215" s="22"/>
      <c r="C215" s="22"/>
      <c r="D215" s="22"/>
      <c r="E215" s="1"/>
      <c r="F215" s="25" t="s">
        <v>1</v>
      </c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1"/>
      <c r="S215" s="1"/>
      <c r="T215" s="6"/>
    </row>
    <row r="216" spans="1:20" ht="15.9" customHeight="1">
      <c r="A216" s="1"/>
      <c r="B216" s="22"/>
      <c r="C216" s="22"/>
      <c r="D216" s="22"/>
      <c r="E216" s="1"/>
      <c r="F216" s="25" t="s">
        <v>2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1"/>
      <c r="R216" s="1"/>
      <c r="S216" s="1"/>
      <c r="T216" s="6"/>
    </row>
    <row r="217" spans="1:20" ht="9" customHeight="1">
      <c r="A217" s="1"/>
      <c r="B217" s="22"/>
      <c r="C217" s="22"/>
      <c r="D217" s="2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6"/>
    </row>
    <row r="218" spans="1:20" ht="6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6"/>
    </row>
    <row r="219" spans="1:20" ht="0.9" customHeight="1">
      <c r="A219" s="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7"/>
    </row>
    <row r="220" spans="1:20" ht="17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6"/>
    </row>
    <row r="221" spans="1:20" ht="12" customHeight="1">
      <c r="A221" s="1"/>
      <c r="B221" s="1"/>
      <c r="C221" s="1"/>
      <c r="D221" s="14" t="s">
        <v>88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"/>
      <c r="P221" s="20">
        <f>VLOOKUP(D221,'[1]Clasif Func'!$G:$K,5,FALSE)</f>
        <v>1613171269.2599995</v>
      </c>
      <c r="Q221" s="21"/>
      <c r="R221" s="21"/>
      <c r="S221" s="21"/>
      <c r="T221" s="5"/>
    </row>
    <row r="222" spans="1:20" ht="12" customHeight="1">
      <c r="A222" s="1"/>
      <c r="B222" s="1"/>
      <c r="C222" s="1"/>
      <c r="D222" s="1"/>
      <c r="E222" s="1"/>
      <c r="F222" s="1"/>
      <c r="G222" s="1"/>
      <c r="H222" s="1"/>
      <c r="I222" s="9" t="s">
        <v>8</v>
      </c>
      <c r="J222" s="10"/>
      <c r="K222" s="10"/>
      <c r="L222" s="10"/>
      <c r="M222" s="10"/>
      <c r="N222" s="10"/>
      <c r="O222" s="10"/>
      <c r="P222" s="11">
        <f>+P221</f>
        <v>1613171269.2599995</v>
      </c>
      <c r="Q222" s="12"/>
      <c r="R222" s="12"/>
      <c r="S222" s="12"/>
      <c r="T222" s="3"/>
    </row>
    <row r="223" spans="1:20" ht="3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6"/>
    </row>
    <row r="224" spans="1:20" ht="12" customHeight="1">
      <c r="A224" s="1"/>
      <c r="B224" s="1"/>
      <c r="C224" s="14" t="s">
        <v>89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"/>
      <c r="N224" s="1"/>
      <c r="O224" s="1"/>
      <c r="P224" s="1"/>
      <c r="Q224" s="1"/>
      <c r="R224" s="1"/>
      <c r="S224" s="1"/>
      <c r="T224" s="6"/>
    </row>
    <row r="225" spans="1:20" ht="0.9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6"/>
    </row>
    <row r="226" spans="1:20" ht="12" customHeight="1">
      <c r="A226" s="1"/>
      <c r="B226" s="1"/>
      <c r="C226" s="1"/>
      <c r="D226" s="14" t="s">
        <v>90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"/>
      <c r="P226" s="20">
        <f>VLOOKUP(D226,'[1]Clasif Func'!$G:$K,5,FALSE)</f>
        <v>30599512397.960007</v>
      </c>
      <c r="Q226" s="21"/>
      <c r="R226" s="21"/>
      <c r="S226" s="21"/>
      <c r="T226" s="5"/>
    </row>
    <row r="227" spans="1:20" ht="12" customHeight="1">
      <c r="A227" s="1"/>
      <c r="B227" s="1"/>
      <c r="C227" s="1"/>
      <c r="D227" s="1"/>
      <c r="E227" s="1"/>
      <c r="F227" s="1"/>
      <c r="G227" s="1"/>
      <c r="H227" s="1"/>
      <c r="I227" s="9" t="s">
        <v>8</v>
      </c>
      <c r="J227" s="10"/>
      <c r="K227" s="10"/>
      <c r="L227" s="10"/>
      <c r="M227" s="10"/>
      <c r="N227" s="10"/>
      <c r="O227" s="10"/>
      <c r="P227" s="11">
        <f>+P226</f>
        <v>30599512397.960007</v>
      </c>
      <c r="Q227" s="12"/>
      <c r="R227" s="12"/>
      <c r="S227" s="12"/>
      <c r="T227" s="3"/>
    </row>
    <row r="228" spans="1:20" ht="3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6"/>
    </row>
    <row r="229" spans="1:20" ht="11.1" customHeight="1">
      <c r="A229" s="1"/>
      <c r="B229" s="1"/>
      <c r="C229" s="1"/>
      <c r="D229" s="1"/>
      <c r="E229" s="1"/>
      <c r="F229" s="1"/>
      <c r="G229" s="1"/>
      <c r="H229" s="1"/>
      <c r="I229" s="1"/>
      <c r="J229" s="9" t="s">
        <v>33</v>
      </c>
      <c r="K229" s="10"/>
      <c r="L229" s="10"/>
      <c r="M229" s="10"/>
      <c r="N229" s="10"/>
      <c r="O229" s="10"/>
      <c r="P229" s="11">
        <f>+P227+P222</f>
        <v>32212683667.220005</v>
      </c>
      <c r="Q229" s="12"/>
      <c r="R229" s="12"/>
      <c r="S229" s="12"/>
      <c r="T229" s="3"/>
    </row>
    <row r="230" spans="1:20" ht="189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2"/>
      <c r="Q230" s="12"/>
      <c r="R230" s="12"/>
      <c r="S230" s="12"/>
      <c r="T230" s="3"/>
    </row>
    <row r="231" spans="1:20" ht="409.6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6"/>
    </row>
    <row r="232" spans="1:20" ht="0.75" customHeight="1">
      <c r="A232" s="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7"/>
    </row>
    <row r="233" spans="1:20" ht="11.1" customHeight="1">
      <c r="A233" s="1"/>
      <c r="B233" s="14" t="s">
        <v>91</v>
      </c>
      <c r="C233" s="15"/>
      <c r="D233" s="15"/>
      <c r="E233" s="15"/>
      <c r="F233" s="15"/>
      <c r="G233" s="16"/>
      <c r="H233" s="1"/>
      <c r="I233" s="1"/>
      <c r="J233" s="1"/>
      <c r="K233" s="1"/>
      <c r="L233" s="1"/>
      <c r="M233" s="1"/>
      <c r="N233" s="18"/>
      <c r="O233" s="19"/>
      <c r="P233" s="19"/>
      <c r="Q233" s="19"/>
      <c r="R233" s="19"/>
      <c r="S233" s="2"/>
      <c r="T233" s="4"/>
    </row>
    <row r="234" spans="1:20" ht="9.75" customHeight="1">
      <c r="A234" s="1"/>
      <c r="B234" s="15"/>
      <c r="C234" s="15"/>
      <c r="D234" s="15"/>
      <c r="E234" s="15"/>
      <c r="F234" s="15"/>
      <c r="G234" s="1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6"/>
    </row>
    <row r="235" spans="1:20" ht="29.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6"/>
    </row>
  </sheetData>
  <mergeCells count="226">
    <mergeCell ref="P69:S69"/>
    <mergeCell ref="K8:O8"/>
    <mergeCell ref="P8:S8"/>
    <mergeCell ref="B10:K10"/>
    <mergeCell ref="C11:L11"/>
    <mergeCell ref="D13:N13"/>
    <mergeCell ref="P13:S13"/>
    <mergeCell ref="B2:D5"/>
    <mergeCell ref="F2:Q2"/>
    <mergeCell ref="F3:Q3"/>
    <mergeCell ref="F4:P4"/>
    <mergeCell ref="B7:S7"/>
    <mergeCell ref="D20:N20"/>
    <mergeCell ref="P20:S20"/>
    <mergeCell ref="D22:N22"/>
    <mergeCell ref="P22:S22"/>
    <mergeCell ref="D24:N24"/>
    <mergeCell ref="P24:S24"/>
    <mergeCell ref="D15:N15"/>
    <mergeCell ref="P15:S15"/>
    <mergeCell ref="I16:O16"/>
    <mergeCell ref="P16:S16"/>
    <mergeCell ref="C18:L18"/>
    <mergeCell ref="D31:N31"/>
    <mergeCell ref="P31:S31"/>
    <mergeCell ref="D33:N33"/>
    <mergeCell ref="P33:S33"/>
    <mergeCell ref="D35:N35"/>
    <mergeCell ref="P35:S35"/>
    <mergeCell ref="D26:N26"/>
    <mergeCell ref="P26:S26"/>
    <mergeCell ref="I27:O27"/>
    <mergeCell ref="P27:S27"/>
    <mergeCell ref="C29:L29"/>
    <mergeCell ref="D43:N43"/>
    <mergeCell ref="P43:S43"/>
    <mergeCell ref="D45:N45"/>
    <mergeCell ref="P45:S45"/>
    <mergeCell ref="I46:O46"/>
    <mergeCell ref="P46:S46"/>
    <mergeCell ref="D37:N37"/>
    <mergeCell ref="P37:S37"/>
    <mergeCell ref="D39:N39"/>
    <mergeCell ref="P39:S39"/>
    <mergeCell ref="D41:N41"/>
    <mergeCell ref="P41:S41"/>
    <mergeCell ref="I53:O53"/>
    <mergeCell ref="P53:S53"/>
    <mergeCell ref="C55:L55"/>
    <mergeCell ref="D57:N57"/>
    <mergeCell ref="P57:S57"/>
    <mergeCell ref="C48:L48"/>
    <mergeCell ref="D50:N50"/>
    <mergeCell ref="P50:S50"/>
    <mergeCell ref="D52:N52"/>
    <mergeCell ref="P52:S52"/>
    <mergeCell ref="D64:N64"/>
    <mergeCell ref="P64:S64"/>
    <mergeCell ref="D66:N66"/>
    <mergeCell ref="P66:S66"/>
    <mergeCell ref="D68:N68"/>
    <mergeCell ref="P68:S68"/>
    <mergeCell ref="D59:N59"/>
    <mergeCell ref="P59:S59"/>
    <mergeCell ref="I60:O60"/>
    <mergeCell ref="P60:S60"/>
    <mergeCell ref="C62:L62"/>
    <mergeCell ref="P65:S65"/>
    <mergeCell ref="P67:S67"/>
    <mergeCell ref="B76:K76"/>
    <mergeCell ref="C77:L77"/>
    <mergeCell ref="D79:N79"/>
    <mergeCell ref="P79:S79"/>
    <mergeCell ref="D81:N81"/>
    <mergeCell ref="P81:S81"/>
    <mergeCell ref="D70:N70"/>
    <mergeCell ref="P70:S70"/>
    <mergeCell ref="I71:O71"/>
    <mergeCell ref="P71:S71"/>
    <mergeCell ref="J73:O73"/>
    <mergeCell ref="P73:S74"/>
    <mergeCell ref="C88:L88"/>
    <mergeCell ref="D90:N90"/>
    <mergeCell ref="P90:S90"/>
    <mergeCell ref="D92:N92"/>
    <mergeCell ref="P92:S92"/>
    <mergeCell ref="D83:N83"/>
    <mergeCell ref="P83:S83"/>
    <mergeCell ref="D85:N85"/>
    <mergeCell ref="P85:S85"/>
    <mergeCell ref="I86:O86"/>
    <mergeCell ref="P86:S86"/>
    <mergeCell ref="C99:L99"/>
    <mergeCell ref="D101:N101"/>
    <mergeCell ref="P101:S101"/>
    <mergeCell ref="I102:O102"/>
    <mergeCell ref="P102:S102"/>
    <mergeCell ref="D94:N94"/>
    <mergeCell ref="P94:S94"/>
    <mergeCell ref="D96:N96"/>
    <mergeCell ref="P96:S96"/>
    <mergeCell ref="I97:O97"/>
    <mergeCell ref="P97:S97"/>
    <mergeCell ref="B114:S114"/>
    <mergeCell ref="C116:L116"/>
    <mergeCell ref="D118:N118"/>
    <mergeCell ref="P118:S118"/>
    <mergeCell ref="D120:N120"/>
    <mergeCell ref="P120:S120"/>
    <mergeCell ref="B104:S104"/>
    <mergeCell ref="B105:F106"/>
    <mergeCell ref="G105:G106"/>
    <mergeCell ref="N105:R105"/>
    <mergeCell ref="B109:D112"/>
    <mergeCell ref="F109:Q109"/>
    <mergeCell ref="F110:Q110"/>
    <mergeCell ref="F111:P111"/>
    <mergeCell ref="D127:N127"/>
    <mergeCell ref="P127:S127"/>
    <mergeCell ref="D129:N129"/>
    <mergeCell ref="P129:S129"/>
    <mergeCell ref="D131:N131"/>
    <mergeCell ref="P131:S131"/>
    <mergeCell ref="I121:O121"/>
    <mergeCell ref="P121:S121"/>
    <mergeCell ref="C123:L123"/>
    <mergeCell ref="D125:N125"/>
    <mergeCell ref="P125:S125"/>
    <mergeCell ref="D138:N138"/>
    <mergeCell ref="P138:S138"/>
    <mergeCell ref="D140:N140"/>
    <mergeCell ref="P140:S140"/>
    <mergeCell ref="D142:N142"/>
    <mergeCell ref="P142:S142"/>
    <mergeCell ref="I132:O132"/>
    <mergeCell ref="P132:S132"/>
    <mergeCell ref="C134:L134"/>
    <mergeCell ref="D136:N136"/>
    <mergeCell ref="P136:S136"/>
    <mergeCell ref="D149:N149"/>
    <mergeCell ref="P149:S149"/>
    <mergeCell ref="I150:O150"/>
    <mergeCell ref="P150:S150"/>
    <mergeCell ref="J152:O152"/>
    <mergeCell ref="P152:S153"/>
    <mergeCell ref="D144:N144"/>
    <mergeCell ref="P144:S144"/>
    <mergeCell ref="I145:O145"/>
    <mergeCell ref="P145:S145"/>
    <mergeCell ref="C147:L147"/>
    <mergeCell ref="I161:O161"/>
    <mergeCell ref="P161:S161"/>
    <mergeCell ref="C163:L163"/>
    <mergeCell ref="D165:N165"/>
    <mergeCell ref="P165:S165"/>
    <mergeCell ref="B155:K155"/>
    <mergeCell ref="C156:L156"/>
    <mergeCell ref="D158:N158"/>
    <mergeCell ref="P158:S158"/>
    <mergeCell ref="D160:N160"/>
    <mergeCell ref="P160:S160"/>
    <mergeCell ref="C172:L172"/>
    <mergeCell ref="D174:N174"/>
    <mergeCell ref="P174:S174"/>
    <mergeCell ref="D176:N176"/>
    <mergeCell ref="P176:S176"/>
    <mergeCell ref="D167:N167"/>
    <mergeCell ref="P167:S167"/>
    <mergeCell ref="D169:N169"/>
    <mergeCell ref="P169:S169"/>
    <mergeCell ref="I170:O170"/>
    <mergeCell ref="P170:S170"/>
    <mergeCell ref="D183:N183"/>
    <mergeCell ref="P183:S183"/>
    <mergeCell ref="I184:O184"/>
    <mergeCell ref="P184:S184"/>
    <mergeCell ref="C186:L186"/>
    <mergeCell ref="D178:N178"/>
    <mergeCell ref="P178:S178"/>
    <mergeCell ref="I179:O179"/>
    <mergeCell ref="P179:S179"/>
    <mergeCell ref="C181:L181"/>
    <mergeCell ref="D193:N193"/>
    <mergeCell ref="P193:S193"/>
    <mergeCell ref="D195:N195"/>
    <mergeCell ref="P195:S195"/>
    <mergeCell ref="I196:O196"/>
    <mergeCell ref="P196:S196"/>
    <mergeCell ref="D188:N188"/>
    <mergeCell ref="P188:S188"/>
    <mergeCell ref="I189:O189"/>
    <mergeCell ref="P189:S189"/>
    <mergeCell ref="C191:L191"/>
    <mergeCell ref="J203:O203"/>
    <mergeCell ref="P203:S204"/>
    <mergeCell ref="B206:K206"/>
    <mergeCell ref="C207:L207"/>
    <mergeCell ref="B209:S209"/>
    <mergeCell ref="C198:L198"/>
    <mergeCell ref="D200:N200"/>
    <mergeCell ref="P200:S200"/>
    <mergeCell ref="I201:O201"/>
    <mergeCell ref="P201:S201"/>
    <mergeCell ref="B219:S219"/>
    <mergeCell ref="D221:N221"/>
    <mergeCell ref="P221:S221"/>
    <mergeCell ref="I222:O222"/>
    <mergeCell ref="P222:S222"/>
    <mergeCell ref="B210:F211"/>
    <mergeCell ref="G210:G211"/>
    <mergeCell ref="N210:R210"/>
    <mergeCell ref="B214:D217"/>
    <mergeCell ref="F214:Q214"/>
    <mergeCell ref="F215:Q215"/>
    <mergeCell ref="F216:P216"/>
    <mergeCell ref="J229:O229"/>
    <mergeCell ref="P229:S230"/>
    <mergeCell ref="B232:S232"/>
    <mergeCell ref="B233:F234"/>
    <mergeCell ref="G233:G234"/>
    <mergeCell ref="N233:R233"/>
    <mergeCell ref="C224:L224"/>
    <mergeCell ref="D226:N226"/>
    <mergeCell ref="P226:S226"/>
    <mergeCell ref="I227:O227"/>
    <mergeCell ref="P227:S227"/>
  </mergeCells>
  <pageMargins left="0.27777777777777779" right="0.27777777777777779" top="0.27777777777777779" bottom="0.27777777777777779" header="0" footer="0"/>
  <pageSetup paperSize="9" scale="95" orientation="portrait" r:id="rId1"/>
  <rowBreaks count="2" manualBreakCount="2">
    <brk id="106" max="18" man="1"/>
    <brk id="21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PresupuestoEgresosAprobadoporCl</vt:lpstr>
      <vt:lpstr>PresupuestoEgresosAprobadoporCl!Área_de_impresión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2019-05-15T21:19:20Z</dcterms:created>
  <dcterms:modified xsi:type="dcterms:W3CDTF">2019-05-16T15:53:28Z</dcterms:modified>
</cp:coreProperties>
</file>